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eam Names" sheetId="6" r:id="rId1"/>
    <sheet name="Bridge Building" sheetId="5" r:id="rId2"/>
    <sheet name="Egg Drop" sheetId="4" r:id="rId3"/>
    <sheet name="Energy Lab" sheetId="3" r:id="rId4"/>
    <sheet name="Mystery Packaging" sheetId="2" r:id="rId5"/>
    <sheet name="Water Rockets" sheetId="1" r:id="rId6"/>
  </sheets>
  <definedNames>
    <definedName name="_xlnm._FilterDatabase" localSheetId="1" hidden="1">'Bridge Building'!$A$4:$Q$4</definedName>
    <definedName name="_xlnm._FilterDatabase" localSheetId="2" hidden="1">'Egg Drop'!$A$4:$Q$4</definedName>
    <definedName name="_xlnm._FilterDatabase" localSheetId="3" hidden="1">'Energy Lab'!$A$4:$O$4</definedName>
    <definedName name="_xlnm._FilterDatabase" localSheetId="4" hidden="1">'Mystery Packaging'!$A$4:$O$4</definedName>
    <definedName name="_xlnm._FilterDatabase" localSheetId="5" hidden="1">'Water Rockets'!$A$4:$V$4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B56" i="1"/>
  <c r="G56" i="1"/>
  <c r="M56" i="1" s="1"/>
  <c r="L56" i="1"/>
  <c r="N56" i="1"/>
  <c r="U56" i="1"/>
  <c r="V56" i="1"/>
  <c r="A57" i="1"/>
  <c r="B57" i="1"/>
  <c r="G57" i="1"/>
  <c r="Q57" i="1" s="1"/>
  <c r="L57" i="1"/>
  <c r="M57" i="1" s="1"/>
  <c r="N57" i="1"/>
  <c r="U57" i="1" s="1"/>
  <c r="V57" i="1"/>
  <c r="A58" i="1"/>
  <c r="B58" i="1"/>
  <c r="G58" i="1"/>
  <c r="L58" i="1"/>
  <c r="M58" i="1" s="1"/>
  <c r="N58" i="1"/>
  <c r="U58" i="1" s="1"/>
  <c r="V58" i="1"/>
  <c r="A59" i="1"/>
  <c r="B59" i="1"/>
  <c r="G59" i="1"/>
  <c r="L59" i="1"/>
  <c r="M59" i="1"/>
  <c r="O59" i="1" s="1"/>
  <c r="N59" i="1"/>
  <c r="U59" i="1" s="1"/>
  <c r="Q59" i="1"/>
  <c r="T59" i="1"/>
  <c r="V59" i="1"/>
  <c r="A60" i="1"/>
  <c r="B60" i="1"/>
  <c r="G60" i="1"/>
  <c r="M60" i="1" s="1"/>
  <c r="L60" i="1"/>
  <c r="N60" i="1"/>
  <c r="U60" i="1" s="1"/>
  <c r="V60" i="1"/>
  <c r="A61" i="1"/>
  <c r="B61" i="1"/>
  <c r="G61" i="1"/>
  <c r="Q61" i="1" s="1"/>
  <c r="L61" i="1"/>
  <c r="M61" i="1" s="1"/>
  <c r="N61" i="1"/>
  <c r="U61" i="1"/>
  <c r="V61" i="1"/>
  <c r="A62" i="1"/>
  <c r="B62" i="1"/>
  <c r="G62" i="1"/>
  <c r="L62" i="1"/>
  <c r="M62" i="1" s="1"/>
  <c r="N62" i="1"/>
  <c r="U62" i="1" s="1"/>
  <c r="Q62" i="1"/>
  <c r="V62" i="1"/>
  <c r="A63" i="1"/>
  <c r="B63" i="1"/>
  <c r="G63" i="1"/>
  <c r="L63" i="1"/>
  <c r="Q63" i="1" s="1"/>
  <c r="M63" i="1"/>
  <c r="O63" i="1" s="1"/>
  <c r="N63" i="1"/>
  <c r="U63" i="1"/>
  <c r="V63" i="1"/>
  <c r="A64" i="1"/>
  <c r="B64" i="1"/>
  <c r="G64" i="1"/>
  <c r="M64" i="1" s="1"/>
  <c r="L64" i="1"/>
  <c r="N64" i="1"/>
  <c r="U64" i="1"/>
  <c r="V64" i="1"/>
  <c r="A65" i="1"/>
  <c r="B65" i="1"/>
  <c r="G65" i="1"/>
  <c r="Q65" i="1" s="1"/>
  <c r="L65" i="1"/>
  <c r="M65" i="1" s="1"/>
  <c r="N65" i="1"/>
  <c r="U65" i="1" s="1"/>
  <c r="V65" i="1"/>
  <c r="A56" i="2"/>
  <c r="B56" i="2"/>
  <c r="G56" i="2"/>
  <c r="I56" i="2" s="1"/>
  <c r="H56" i="2"/>
  <c r="N56" i="2"/>
  <c r="O56" i="2"/>
  <c r="A57" i="2"/>
  <c r="B57" i="2"/>
  <c r="G57" i="2"/>
  <c r="M57" i="2" s="1"/>
  <c r="H57" i="2"/>
  <c r="N57" i="2"/>
  <c r="O57" i="2"/>
  <c r="A58" i="2"/>
  <c r="B58" i="2"/>
  <c r="G58" i="2"/>
  <c r="I58" i="2" s="1"/>
  <c r="H58" i="2"/>
  <c r="N58" i="2"/>
  <c r="O58" i="2"/>
  <c r="A59" i="2"/>
  <c r="B59" i="2"/>
  <c r="G59" i="2"/>
  <c r="I59" i="2" s="1"/>
  <c r="H59" i="2"/>
  <c r="N59" i="2"/>
  <c r="O59" i="2"/>
  <c r="A60" i="2"/>
  <c r="B60" i="2"/>
  <c r="G60" i="2"/>
  <c r="I60" i="2" s="1"/>
  <c r="H60" i="2"/>
  <c r="N60" i="2"/>
  <c r="O60" i="2"/>
  <c r="A61" i="2"/>
  <c r="B61" i="2"/>
  <c r="G61" i="2"/>
  <c r="I61" i="2" s="1"/>
  <c r="H61" i="2"/>
  <c r="N61" i="2"/>
  <c r="O61" i="2"/>
  <c r="A62" i="2"/>
  <c r="B62" i="2"/>
  <c r="G62" i="2"/>
  <c r="I62" i="2" s="1"/>
  <c r="H62" i="2"/>
  <c r="N62" i="2"/>
  <c r="O62" i="2"/>
  <c r="A63" i="2"/>
  <c r="B63" i="2"/>
  <c r="G63" i="2"/>
  <c r="I63" i="2" s="1"/>
  <c r="H63" i="2"/>
  <c r="N63" i="2"/>
  <c r="O63" i="2"/>
  <c r="A64" i="2"/>
  <c r="B64" i="2"/>
  <c r="G64" i="2"/>
  <c r="I64" i="2" s="1"/>
  <c r="H64" i="2"/>
  <c r="N64" i="2"/>
  <c r="O64" i="2"/>
  <c r="A65" i="2"/>
  <c r="B65" i="2"/>
  <c r="G65" i="2"/>
  <c r="M65" i="2" s="1"/>
  <c r="H65" i="2"/>
  <c r="N65" i="2"/>
  <c r="O65" i="2"/>
  <c r="A56" i="3"/>
  <c r="B56" i="3"/>
  <c r="G56" i="3"/>
  <c r="I56" i="3" s="1"/>
  <c r="H56" i="3"/>
  <c r="N56" i="3" s="1"/>
  <c r="O56" i="3"/>
  <c r="A57" i="3"/>
  <c r="B57" i="3"/>
  <c r="G57" i="3"/>
  <c r="I57" i="3" s="1"/>
  <c r="H57" i="3"/>
  <c r="N57" i="3" s="1"/>
  <c r="O57" i="3"/>
  <c r="A58" i="3"/>
  <c r="B58" i="3"/>
  <c r="G58" i="3"/>
  <c r="I58" i="3" s="1"/>
  <c r="H58" i="3"/>
  <c r="N58" i="3" s="1"/>
  <c r="O58" i="3"/>
  <c r="A59" i="3"/>
  <c r="B59" i="3"/>
  <c r="G59" i="3"/>
  <c r="I59" i="3" s="1"/>
  <c r="H59" i="3"/>
  <c r="N59" i="3" s="1"/>
  <c r="O59" i="3"/>
  <c r="A60" i="3"/>
  <c r="B60" i="3"/>
  <c r="G60" i="3"/>
  <c r="I60" i="3" s="1"/>
  <c r="H60" i="3"/>
  <c r="N60" i="3" s="1"/>
  <c r="O60" i="3"/>
  <c r="A61" i="3"/>
  <c r="B61" i="3"/>
  <c r="G61" i="3"/>
  <c r="I61" i="3" s="1"/>
  <c r="H61" i="3"/>
  <c r="N61" i="3" s="1"/>
  <c r="O61" i="3"/>
  <c r="A62" i="3"/>
  <c r="B62" i="3"/>
  <c r="G62" i="3"/>
  <c r="I62" i="3" s="1"/>
  <c r="H62" i="3"/>
  <c r="N62" i="3" s="1"/>
  <c r="O62" i="3"/>
  <c r="A63" i="3"/>
  <c r="B63" i="3"/>
  <c r="G63" i="3"/>
  <c r="I63" i="3" s="1"/>
  <c r="H63" i="3"/>
  <c r="N63" i="3" s="1"/>
  <c r="O63" i="3"/>
  <c r="A64" i="3"/>
  <c r="B64" i="3"/>
  <c r="G64" i="3"/>
  <c r="I64" i="3" s="1"/>
  <c r="H64" i="3"/>
  <c r="N64" i="3" s="1"/>
  <c r="O64" i="3"/>
  <c r="A65" i="3"/>
  <c r="B65" i="3"/>
  <c r="G65" i="3"/>
  <c r="I65" i="3" s="1"/>
  <c r="H65" i="3"/>
  <c r="N65" i="3" s="1"/>
  <c r="O65" i="3"/>
  <c r="A56" i="4"/>
  <c r="B56" i="4"/>
  <c r="I56" i="4"/>
  <c r="K56" i="4" s="1"/>
  <c r="J56" i="4"/>
  <c r="P56" i="4"/>
  <c r="Q56" i="4"/>
  <c r="A57" i="4"/>
  <c r="B57" i="4"/>
  <c r="I57" i="4"/>
  <c r="K57" i="4" s="1"/>
  <c r="J57" i="4"/>
  <c r="P57" i="4"/>
  <c r="Q57" i="4"/>
  <c r="A58" i="4"/>
  <c r="B58" i="4"/>
  <c r="I58" i="4"/>
  <c r="K58" i="4" s="1"/>
  <c r="J58" i="4"/>
  <c r="P58" i="4"/>
  <c r="Q58" i="4"/>
  <c r="A59" i="4"/>
  <c r="B59" i="4"/>
  <c r="I59" i="4"/>
  <c r="K59" i="4" s="1"/>
  <c r="J59" i="4"/>
  <c r="P59" i="4"/>
  <c r="Q59" i="4"/>
  <c r="A60" i="4"/>
  <c r="B60" i="4"/>
  <c r="I60" i="4"/>
  <c r="K60" i="4" s="1"/>
  <c r="J60" i="4"/>
  <c r="P60" i="4"/>
  <c r="Q60" i="4"/>
  <c r="A61" i="4"/>
  <c r="B61" i="4"/>
  <c r="I61" i="4"/>
  <c r="K61" i="4" s="1"/>
  <c r="J61" i="4"/>
  <c r="P61" i="4"/>
  <c r="Q61" i="4"/>
  <c r="A62" i="4"/>
  <c r="B62" i="4"/>
  <c r="I62" i="4"/>
  <c r="K62" i="4" s="1"/>
  <c r="J62" i="4"/>
  <c r="P62" i="4"/>
  <c r="Q62" i="4"/>
  <c r="A63" i="4"/>
  <c r="B63" i="4"/>
  <c r="I63" i="4"/>
  <c r="K63" i="4" s="1"/>
  <c r="J63" i="4"/>
  <c r="P63" i="4"/>
  <c r="Q63" i="4"/>
  <c r="A64" i="4"/>
  <c r="B64" i="4"/>
  <c r="I64" i="4"/>
  <c r="K64" i="4" s="1"/>
  <c r="J64" i="4"/>
  <c r="P64" i="4"/>
  <c r="Q64" i="4"/>
  <c r="A65" i="4"/>
  <c r="B65" i="4"/>
  <c r="I65" i="4"/>
  <c r="K65" i="4" s="1"/>
  <c r="J65" i="4"/>
  <c r="P65" i="4"/>
  <c r="Q65" i="4"/>
  <c r="A56" i="5"/>
  <c r="B56" i="5"/>
  <c r="I56" i="5"/>
  <c r="K56" i="5" s="1"/>
  <c r="J56" i="5"/>
  <c r="P56" i="5" s="1"/>
  <c r="Q56" i="5"/>
  <c r="A57" i="5"/>
  <c r="B57" i="5"/>
  <c r="I57" i="5"/>
  <c r="K57" i="5" s="1"/>
  <c r="J57" i="5"/>
  <c r="P57" i="5" s="1"/>
  <c r="Q57" i="5"/>
  <c r="A58" i="5"/>
  <c r="B58" i="5"/>
  <c r="I58" i="5"/>
  <c r="K58" i="5" s="1"/>
  <c r="J58" i="5"/>
  <c r="P58" i="5" s="1"/>
  <c r="Q58" i="5"/>
  <c r="A59" i="5"/>
  <c r="B59" i="5"/>
  <c r="I59" i="5"/>
  <c r="K59" i="5" s="1"/>
  <c r="J59" i="5"/>
  <c r="P59" i="5" s="1"/>
  <c r="Q59" i="5"/>
  <c r="A60" i="5"/>
  <c r="B60" i="5"/>
  <c r="I60" i="5"/>
  <c r="K60" i="5" s="1"/>
  <c r="J60" i="5"/>
  <c r="P60" i="5" s="1"/>
  <c r="Q60" i="5"/>
  <c r="A61" i="5"/>
  <c r="B61" i="5"/>
  <c r="I61" i="5"/>
  <c r="K61" i="5" s="1"/>
  <c r="J61" i="5"/>
  <c r="P61" i="5" s="1"/>
  <c r="Q61" i="5"/>
  <c r="A62" i="5"/>
  <c r="B62" i="5"/>
  <c r="I62" i="5"/>
  <c r="K62" i="5" s="1"/>
  <c r="J62" i="5"/>
  <c r="P62" i="5" s="1"/>
  <c r="Q62" i="5"/>
  <c r="A63" i="5"/>
  <c r="B63" i="5"/>
  <c r="I63" i="5"/>
  <c r="K63" i="5" s="1"/>
  <c r="J63" i="5"/>
  <c r="P63" i="5" s="1"/>
  <c r="Q63" i="5"/>
  <c r="A64" i="5"/>
  <c r="B64" i="5"/>
  <c r="I64" i="5"/>
  <c r="K64" i="5" s="1"/>
  <c r="J64" i="5"/>
  <c r="P64" i="5" s="1"/>
  <c r="Q64" i="5"/>
  <c r="A65" i="5"/>
  <c r="B65" i="5"/>
  <c r="I65" i="5"/>
  <c r="K65" i="5" s="1"/>
  <c r="J65" i="5"/>
  <c r="P65" i="5" s="1"/>
  <c r="Q6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O60" i="1" l="1"/>
  <c r="T60" i="1"/>
  <c r="T65" i="1"/>
  <c r="O65" i="1"/>
  <c r="O61" i="1"/>
  <c r="T61" i="1"/>
  <c r="O62" i="1"/>
  <c r="T62" i="1"/>
  <c r="T64" i="1"/>
  <c r="O64" i="1"/>
  <c r="O57" i="1"/>
  <c r="T57" i="1"/>
  <c r="T56" i="1"/>
  <c r="O56" i="1"/>
  <c r="O58" i="1"/>
  <c r="T58" i="1"/>
  <c r="Q64" i="1"/>
  <c r="Q56" i="1"/>
  <c r="Q58" i="1"/>
  <c r="T63" i="1"/>
  <c r="Q60" i="1"/>
  <c r="M64" i="2"/>
  <c r="M63" i="2"/>
  <c r="M62" i="2"/>
  <c r="M61" i="2"/>
  <c r="M59" i="2"/>
  <c r="M58" i="2"/>
  <c r="M56" i="2"/>
  <c r="M60" i="2"/>
  <c r="I65" i="2"/>
  <c r="I57" i="2"/>
  <c r="M65" i="3"/>
  <c r="M64" i="3"/>
  <c r="M63" i="3"/>
  <c r="M62" i="3"/>
  <c r="M61" i="3"/>
  <c r="M60" i="3"/>
  <c r="M59" i="3"/>
  <c r="M58" i="3"/>
  <c r="M57" i="3"/>
  <c r="M56" i="3"/>
  <c r="O64" i="4"/>
  <c r="O61" i="4"/>
  <c r="O57" i="4"/>
  <c r="O65" i="4"/>
  <c r="O63" i="4"/>
  <c r="O62" i="4"/>
  <c r="O60" i="4"/>
  <c r="O59" i="4"/>
  <c r="O58" i="4"/>
  <c r="O56" i="4"/>
  <c r="O65" i="5"/>
  <c r="O64" i="5"/>
  <c r="O63" i="5"/>
  <c r="O62" i="5"/>
  <c r="O61" i="5"/>
  <c r="O60" i="5"/>
  <c r="O59" i="5"/>
  <c r="O58" i="5"/>
  <c r="O57" i="5"/>
  <c r="O56" i="5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I6" i="5"/>
  <c r="O6" i="5" s="1"/>
  <c r="I7" i="5"/>
  <c r="O7" i="5" s="1"/>
  <c r="I8" i="5"/>
  <c r="O8" i="5" s="1"/>
  <c r="I9" i="5"/>
  <c r="I10" i="5"/>
  <c r="O10" i="5" s="1"/>
  <c r="I11" i="5"/>
  <c r="O11" i="5" s="1"/>
  <c r="I12" i="5"/>
  <c r="I13" i="5"/>
  <c r="I14" i="5"/>
  <c r="O14" i="5" s="1"/>
  <c r="I15" i="5"/>
  <c r="O15" i="5" s="1"/>
  <c r="I16" i="5"/>
  <c r="O16" i="5" s="1"/>
  <c r="I17" i="5"/>
  <c r="O17" i="5" s="1"/>
  <c r="I18" i="5"/>
  <c r="I19" i="5"/>
  <c r="O19" i="5" s="1"/>
  <c r="I20" i="5"/>
  <c r="O20" i="5" s="1"/>
  <c r="I21" i="5"/>
  <c r="I22" i="5"/>
  <c r="I23" i="5"/>
  <c r="I24" i="5"/>
  <c r="O24" i="5" s="1"/>
  <c r="I25" i="5"/>
  <c r="I26" i="5"/>
  <c r="O26" i="5" s="1"/>
  <c r="I27" i="5"/>
  <c r="O27" i="5" s="1"/>
  <c r="I28" i="5"/>
  <c r="O28" i="5" s="1"/>
  <c r="I29" i="5"/>
  <c r="I30" i="5"/>
  <c r="O30" i="5" s="1"/>
  <c r="I31" i="5"/>
  <c r="O31" i="5" s="1"/>
  <c r="I32" i="5"/>
  <c r="I33" i="5"/>
  <c r="I34" i="5"/>
  <c r="I35" i="5"/>
  <c r="I36" i="5"/>
  <c r="O36" i="5" s="1"/>
  <c r="I37" i="5"/>
  <c r="I38" i="5"/>
  <c r="I39" i="5"/>
  <c r="O39" i="5" s="1"/>
  <c r="I40" i="5"/>
  <c r="O40" i="5" s="1"/>
  <c r="I41" i="5"/>
  <c r="I42" i="5"/>
  <c r="O42" i="5" s="1"/>
  <c r="I43" i="5"/>
  <c r="I44" i="5"/>
  <c r="I45" i="5"/>
  <c r="I46" i="5"/>
  <c r="O46" i="5" s="1"/>
  <c r="I47" i="5"/>
  <c r="O47" i="5" s="1"/>
  <c r="I48" i="5"/>
  <c r="O48" i="5" s="1"/>
  <c r="I49" i="5"/>
  <c r="O49" i="5" s="1"/>
  <c r="I50" i="5"/>
  <c r="I51" i="5"/>
  <c r="O51" i="5" s="1"/>
  <c r="I52" i="5"/>
  <c r="O52" i="5" s="1"/>
  <c r="I53" i="5"/>
  <c r="I54" i="5"/>
  <c r="I55" i="5"/>
  <c r="O55" i="5" s="1"/>
  <c r="I5" i="5"/>
  <c r="O9" i="5"/>
  <c r="O25" i="5"/>
  <c r="O33" i="5"/>
  <c r="O41" i="5"/>
  <c r="J6" i="5"/>
  <c r="P6" i="5" s="1"/>
  <c r="J7" i="5"/>
  <c r="P7" i="5" s="1"/>
  <c r="J8" i="5"/>
  <c r="P8" i="5" s="1"/>
  <c r="J9" i="5"/>
  <c r="J10" i="5"/>
  <c r="J11" i="5"/>
  <c r="P11" i="5" s="1"/>
  <c r="J12" i="5"/>
  <c r="P12" i="5" s="1"/>
  <c r="J13" i="5"/>
  <c r="J14" i="5"/>
  <c r="P14" i="5" s="1"/>
  <c r="J15" i="5"/>
  <c r="P15" i="5" s="1"/>
  <c r="J16" i="5"/>
  <c r="P16" i="5" s="1"/>
  <c r="J17" i="5"/>
  <c r="J18" i="5"/>
  <c r="P18" i="5" s="1"/>
  <c r="J19" i="5"/>
  <c r="P19" i="5" s="1"/>
  <c r="J20" i="5"/>
  <c r="P20" i="5" s="1"/>
  <c r="J21" i="5"/>
  <c r="J22" i="5"/>
  <c r="P22" i="5" s="1"/>
  <c r="J23" i="5"/>
  <c r="P23" i="5" s="1"/>
  <c r="J24" i="5"/>
  <c r="P24" i="5" s="1"/>
  <c r="J25" i="5"/>
  <c r="J26" i="5"/>
  <c r="P26" i="5" s="1"/>
  <c r="J27" i="5"/>
  <c r="P27" i="5" s="1"/>
  <c r="J28" i="5"/>
  <c r="P28" i="5" s="1"/>
  <c r="J29" i="5"/>
  <c r="J30" i="5"/>
  <c r="P30" i="5" s="1"/>
  <c r="J31" i="5"/>
  <c r="P31" i="5" s="1"/>
  <c r="J32" i="5"/>
  <c r="P32" i="5" s="1"/>
  <c r="J33" i="5"/>
  <c r="J34" i="5"/>
  <c r="P34" i="5" s="1"/>
  <c r="J35" i="5"/>
  <c r="P35" i="5" s="1"/>
  <c r="J36" i="5"/>
  <c r="P36" i="5" s="1"/>
  <c r="J37" i="5"/>
  <c r="J38" i="5"/>
  <c r="P38" i="5" s="1"/>
  <c r="J39" i="5"/>
  <c r="P39" i="5" s="1"/>
  <c r="J40" i="5"/>
  <c r="P40" i="5" s="1"/>
  <c r="J41" i="5"/>
  <c r="J42" i="5"/>
  <c r="P42" i="5" s="1"/>
  <c r="J43" i="5"/>
  <c r="P43" i="5" s="1"/>
  <c r="J44" i="5"/>
  <c r="P44" i="5" s="1"/>
  <c r="J45" i="5"/>
  <c r="J46" i="5"/>
  <c r="P46" i="5" s="1"/>
  <c r="J47" i="5"/>
  <c r="P47" i="5" s="1"/>
  <c r="J48" i="5"/>
  <c r="P48" i="5" s="1"/>
  <c r="J49" i="5"/>
  <c r="J50" i="5"/>
  <c r="P50" i="5" s="1"/>
  <c r="J51" i="5"/>
  <c r="P51" i="5" s="1"/>
  <c r="J52" i="5"/>
  <c r="P52" i="5" s="1"/>
  <c r="J53" i="5"/>
  <c r="J54" i="5"/>
  <c r="P54" i="5" s="1"/>
  <c r="J55" i="5"/>
  <c r="P55" i="5" s="1"/>
  <c r="J5" i="5"/>
  <c r="P5" i="5" s="1"/>
  <c r="Q55" i="5"/>
  <c r="Q54" i="5"/>
  <c r="O54" i="5"/>
  <c r="Q53" i="5"/>
  <c r="P53" i="5"/>
  <c r="O53" i="5"/>
  <c r="Q52" i="5"/>
  <c r="Q51" i="5"/>
  <c r="Q50" i="5"/>
  <c r="O50" i="5"/>
  <c r="Q49" i="5"/>
  <c r="P49" i="5"/>
  <c r="Q48" i="5"/>
  <c r="Q47" i="5"/>
  <c r="Q46" i="5"/>
  <c r="Q45" i="5"/>
  <c r="P45" i="5"/>
  <c r="O45" i="5"/>
  <c r="Q44" i="5"/>
  <c r="O44" i="5"/>
  <c r="Q43" i="5"/>
  <c r="O43" i="5"/>
  <c r="Q42" i="5"/>
  <c r="Q41" i="5"/>
  <c r="P41" i="5"/>
  <c r="Q40" i="5"/>
  <c r="Q39" i="5"/>
  <c r="Q38" i="5"/>
  <c r="O38" i="5"/>
  <c r="Q37" i="5"/>
  <c r="P37" i="5"/>
  <c r="O37" i="5"/>
  <c r="Q36" i="5"/>
  <c r="Q35" i="5"/>
  <c r="O35" i="5"/>
  <c r="Q34" i="5"/>
  <c r="O34" i="5"/>
  <c r="Q33" i="5"/>
  <c r="P33" i="5"/>
  <c r="Q32" i="5"/>
  <c r="O32" i="5"/>
  <c r="Q31" i="5"/>
  <c r="Q30" i="5"/>
  <c r="Q29" i="5"/>
  <c r="P29" i="5"/>
  <c r="O29" i="5"/>
  <c r="Q28" i="5"/>
  <c r="Q27" i="5"/>
  <c r="Q26" i="5"/>
  <c r="Q25" i="5"/>
  <c r="P25" i="5"/>
  <c r="Q24" i="5"/>
  <c r="Q23" i="5"/>
  <c r="O23" i="5"/>
  <c r="Q22" i="5"/>
  <c r="O22" i="5"/>
  <c r="Q21" i="5"/>
  <c r="P21" i="5"/>
  <c r="O21" i="5"/>
  <c r="Q20" i="5"/>
  <c r="Q19" i="5"/>
  <c r="Q18" i="5"/>
  <c r="O18" i="5"/>
  <c r="Q17" i="5"/>
  <c r="P17" i="5"/>
  <c r="Q16" i="5"/>
  <c r="Q15" i="5"/>
  <c r="Q14" i="5"/>
  <c r="Q13" i="5"/>
  <c r="P13" i="5"/>
  <c r="O13" i="5"/>
  <c r="Q12" i="5"/>
  <c r="O12" i="5"/>
  <c r="Q11" i="5"/>
  <c r="Q10" i="5"/>
  <c r="P10" i="5"/>
  <c r="Q9" i="5"/>
  <c r="P9" i="5"/>
  <c r="Q8" i="5"/>
  <c r="Q7" i="5"/>
  <c r="Q6" i="5"/>
  <c r="Q5" i="5"/>
  <c r="I6" i="4"/>
  <c r="O6" i="4" s="1"/>
  <c r="I7" i="4"/>
  <c r="I8" i="4"/>
  <c r="I9" i="4"/>
  <c r="O9" i="4" s="1"/>
  <c r="I10" i="4"/>
  <c r="I11" i="4"/>
  <c r="I12" i="4"/>
  <c r="I13" i="4"/>
  <c r="I14" i="4"/>
  <c r="I15" i="4"/>
  <c r="I16" i="4"/>
  <c r="I17" i="4"/>
  <c r="O17" i="4" s="1"/>
  <c r="I18" i="4"/>
  <c r="I19" i="4"/>
  <c r="I20" i="4"/>
  <c r="I21" i="4"/>
  <c r="O21" i="4" s="1"/>
  <c r="I22" i="4"/>
  <c r="I23" i="4"/>
  <c r="I24" i="4"/>
  <c r="I25" i="4"/>
  <c r="O25" i="4" s="1"/>
  <c r="I26" i="4"/>
  <c r="I27" i="4"/>
  <c r="I28" i="4"/>
  <c r="I29" i="4"/>
  <c r="O29" i="4" s="1"/>
  <c r="I30" i="4"/>
  <c r="I31" i="4"/>
  <c r="I32" i="4"/>
  <c r="I33" i="4"/>
  <c r="O33" i="4" s="1"/>
  <c r="I34" i="4"/>
  <c r="I35" i="4"/>
  <c r="I36" i="4"/>
  <c r="I37" i="4"/>
  <c r="I38" i="4"/>
  <c r="I39" i="4"/>
  <c r="I40" i="4"/>
  <c r="I41" i="4"/>
  <c r="O41" i="4" s="1"/>
  <c r="I42" i="4"/>
  <c r="I43" i="4"/>
  <c r="I44" i="4"/>
  <c r="I45" i="4"/>
  <c r="O45" i="4" s="1"/>
  <c r="I46" i="4"/>
  <c r="I47" i="4"/>
  <c r="I48" i="4"/>
  <c r="I49" i="4"/>
  <c r="O49" i="4" s="1"/>
  <c r="I50" i="4"/>
  <c r="I51" i="4"/>
  <c r="I52" i="4"/>
  <c r="I53" i="4"/>
  <c r="I54" i="4"/>
  <c r="I55" i="4"/>
  <c r="I5" i="4"/>
  <c r="O5" i="4" s="1"/>
  <c r="O7" i="4"/>
  <c r="O8" i="4"/>
  <c r="O10" i="4"/>
  <c r="O12" i="4"/>
  <c r="O20" i="4"/>
  <c r="O23" i="4"/>
  <c r="O24" i="4"/>
  <c r="O26" i="4"/>
  <c r="O28" i="4"/>
  <c r="O36" i="4"/>
  <c r="O40" i="4"/>
  <c r="O44" i="4"/>
  <c r="O48" i="4"/>
  <c r="O52" i="4"/>
  <c r="J6" i="4"/>
  <c r="P6" i="4" s="1"/>
  <c r="J7" i="4"/>
  <c r="J8" i="4"/>
  <c r="P8" i="4" s="1"/>
  <c r="J9" i="4"/>
  <c r="J10" i="4"/>
  <c r="J11" i="4"/>
  <c r="J12" i="4"/>
  <c r="P12" i="4" s="1"/>
  <c r="J13" i="4"/>
  <c r="J14" i="4"/>
  <c r="J15" i="4"/>
  <c r="J16" i="4"/>
  <c r="P16" i="4" s="1"/>
  <c r="J17" i="4"/>
  <c r="J18" i="4"/>
  <c r="J19" i="4"/>
  <c r="J20" i="4"/>
  <c r="P20" i="4" s="1"/>
  <c r="J21" i="4"/>
  <c r="J22" i="4"/>
  <c r="J23" i="4"/>
  <c r="J24" i="4"/>
  <c r="P24" i="4" s="1"/>
  <c r="J25" i="4"/>
  <c r="J26" i="4"/>
  <c r="J27" i="4"/>
  <c r="J28" i="4"/>
  <c r="P28" i="4" s="1"/>
  <c r="J29" i="4"/>
  <c r="J30" i="4"/>
  <c r="J31" i="4"/>
  <c r="J32" i="4"/>
  <c r="P32" i="4" s="1"/>
  <c r="J33" i="4"/>
  <c r="J34" i="4"/>
  <c r="J35" i="4"/>
  <c r="J36" i="4"/>
  <c r="P36" i="4" s="1"/>
  <c r="J37" i="4"/>
  <c r="J38" i="4"/>
  <c r="P38" i="4" s="1"/>
  <c r="J39" i="4"/>
  <c r="J40" i="4"/>
  <c r="P40" i="4" s="1"/>
  <c r="J41" i="4"/>
  <c r="J42" i="4"/>
  <c r="P42" i="4" s="1"/>
  <c r="J43" i="4"/>
  <c r="J44" i="4"/>
  <c r="P44" i="4" s="1"/>
  <c r="J45" i="4"/>
  <c r="J46" i="4"/>
  <c r="P46" i="4" s="1"/>
  <c r="J47" i="4"/>
  <c r="J48" i="4"/>
  <c r="P48" i="4" s="1"/>
  <c r="J49" i="4"/>
  <c r="J50" i="4"/>
  <c r="P50" i="4" s="1"/>
  <c r="J51" i="4"/>
  <c r="J52" i="4"/>
  <c r="P52" i="4" s="1"/>
  <c r="J53" i="4"/>
  <c r="J54" i="4"/>
  <c r="P54" i="4" s="1"/>
  <c r="J55" i="4"/>
  <c r="J5" i="4"/>
  <c r="P5" i="4" s="1"/>
  <c r="Q55" i="4"/>
  <c r="P55" i="4"/>
  <c r="O55" i="4"/>
  <c r="Q54" i="4"/>
  <c r="O54" i="4"/>
  <c r="Q53" i="4"/>
  <c r="P53" i="4"/>
  <c r="O53" i="4"/>
  <c r="Q52" i="4"/>
  <c r="Q51" i="4"/>
  <c r="P51" i="4"/>
  <c r="O51" i="4"/>
  <c r="Q50" i="4"/>
  <c r="O50" i="4"/>
  <c r="Q49" i="4"/>
  <c r="P49" i="4"/>
  <c r="Q48" i="4"/>
  <c r="Q47" i="4"/>
  <c r="P47" i="4"/>
  <c r="O47" i="4"/>
  <c r="Q46" i="4"/>
  <c r="O46" i="4"/>
  <c r="Q45" i="4"/>
  <c r="P45" i="4"/>
  <c r="Q44" i="4"/>
  <c r="Q43" i="4"/>
  <c r="P43" i="4"/>
  <c r="O43" i="4"/>
  <c r="Q42" i="4"/>
  <c r="O42" i="4"/>
  <c r="Q41" i="4"/>
  <c r="P41" i="4"/>
  <c r="Q40" i="4"/>
  <c r="Q39" i="4"/>
  <c r="P39" i="4"/>
  <c r="O39" i="4"/>
  <c r="Q38" i="4"/>
  <c r="O38" i="4"/>
  <c r="Q37" i="4"/>
  <c r="P37" i="4"/>
  <c r="O37" i="4"/>
  <c r="Q36" i="4"/>
  <c r="Q35" i="4"/>
  <c r="P35" i="4"/>
  <c r="O35" i="4"/>
  <c r="Q34" i="4"/>
  <c r="P34" i="4"/>
  <c r="O34" i="4"/>
  <c r="Q33" i="4"/>
  <c r="P33" i="4"/>
  <c r="Q32" i="4"/>
  <c r="O32" i="4"/>
  <c r="Q31" i="4"/>
  <c r="P31" i="4"/>
  <c r="O31" i="4"/>
  <c r="Q30" i="4"/>
  <c r="P30" i="4"/>
  <c r="O30" i="4"/>
  <c r="Q29" i="4"/>
  <c r="P29" i="4"/>
  <c r="Q28" i="4"/>
  <c r="Q27" i="4"/>
  <c r="P27" i="4"/>
  <c r="O27" i="4"/>
  <c r="Q26" i="4"/>
  <c r="P26" i="4"/>
  <c r="Q25" i="4"/>
  <c r="P25" i="4"/>
  <c r="Q24" i="4"/>
  <c r="Q23" i="4"/>
  <c r="P23" i="4"/>
  <c r="Q22" i="4"/>
  <c r="P22" i="4"/>
  <c r="O22" i="4"/>
  <c r="Q21" i="4"/>
  <c r="P21" i="4"/>
  <c r="Q20" i="4"/>
  <c r="Q19" i="4"/>
  <c r="P19" i="4"/>
  <c r="O19" i="4"/>
  <c r="Q18" i="4"/>
  <c r="P18" i="4"/>
  <c r="O18" i="4"/>
  <c r="Q17" i="4"/>
  <c r="P17" i="4"/>
  <c r="Q16" i="4"/>
  <c r="O16" i="4"/>
  <c r="Q15" i="4"/>
  <c r="P15" i="4"/>
  <c r="O15" i="4"/>
  <c r="Q14" i="4"/>
  <c r="P14" i="4"/>
  <c r="O14" i="4"/>
  <c r="Q13" i="4"/>
  <c r="P13" i="4"/>
  <c r="O13" i="4"/>
  <c r="Q12" i="4"/>
  <c r="Q11" i="4"/>
  <c r="P11" i="4"/>
  <c r="O11" i="4"/>
  <c r="Q10" i="4"/>
  <c r="P10" i="4"/>
  <c r="Q9" i="4"/>
  <c r="P9" i="4"/>
  <c r="Q8" i="4"/>
  <c r="Q7" i="4"/>
  <c r="P7" i="4"/>
  <c r="Q6" i="4"/>
  <c r="Q5" i="4"/>
  <c r="G5" i="3"/>
  <c r="G6" i="3"/>
  <c r="G7" i="3"/>
  <c r="G8" i="3"/>
  <c r="G9" i="3"/>
  <c r="M9" i="3" s="1"/>
  <c r="G10" i="3"/>
  <c r="G11" i="3"/>
  <c r="G12" i="3"/>
  <c r="G13" i="3"/>
  <c r="M13" i="3" s="1"/>
  <c r="G14" i="3"/>
  <c r="G15" i="3"/>
  <c r="G16" i="3"/>
  <c r="G17" i="3"/>
  <c r="M17" i="3" s="1"/>
  <c r="G18" i="3"/>
  <c r="G19" i="3"/>
  <c r="G20" i="3"/>
  <c r="G21" i="3"/>
  <c r="M21" i="3" s="1"/>
  <c r="G22" i="3"/>
  <c r="G23" i="3"/>
  <c r="G24" i="3"/>
  <c r="G25" i="3"/>
  <c r="M25" i="3" s="1"/>
  <c r="G26" i="3"/>
  <c r="G27" i="3"/>
  <c r="G28" i="3"/>
  <c r="G29" i="3"/>
  <c r="M29" i="3" s="1"/>
  <c r="G30" i="3"/>
  <c r="G31" i="3"/>
  <c r="G32" i="3"/>
  <c r="G33" i="3"/>
  <c r="M33" i="3" s="1"/>
  <c r="G34" i="3"/>
  <c r="G35" i="3"/>
  <c r="G36" i="3"/>
  <c r="G37" i="3"/>
  <c r="M37" i="3" s="1"/>
  <c r="G38" i="3"/>
  <c r="G39" i="3"/>
  <c r="G40" i="3"/>
  <c r="G41" i="3"/>
  <c r="M41" i="3" s="1"/>
  <c r="G42" i="3"/>
  <c r="G43" i="3"/>
  <c r="G44" i="3"/>
  <c r="G45" i="3"/>
  <c r="M45" i="3" s="1"/>
  <c r="G46" i="3"/>
  <c r="G47" i="3"/>
  <c r="G48" i="3"/>
  <c r="G49" i="3"/>
  <c r="M49" i="3" s="1"/>
  <c r="G50" i="3"/>
  <c r="M50" i="3" s="1"/>
  <c r="G51" i="3"/>
  <c r="G52" i="3"/>
  <c r="G53" i="3"/>
  <c r="M53" i="3" s="1"/>
  <c r="G54" i="3"/>
  <c r="G55" i="3"/>
  <c r="H5" i="3"/>
  <c r="N5" i="3" s="1"/>
  <c r="I54" i="3"/>
  <c r="O55" i="3"/>
  <c r="M55" i="3"/>
  <c r="H55" i="3"/>
  <c r="N55" i="3" s="1"/>
  <c r="O54" i="3"/>
  <c r="M54" i="3"/>
  <c r="H54" i="3"/>
  <c r="N54" i="3" s="1"/>
  <c r="O53" i="3"/>
  <c r="N53" i="3"/>
  <c r="H53" i="3"/>
  <c r="O52" i="3"/>
  <c r="M52" i="3"/>
  <c r="H52" i="3"/>
  <c r="N52" i="3" s="1"/>
  <c r="O51" i="3"/>
  <c r="N51" i="3"/>
  <c r="M51" i="3"/>
  <c r="H51" i="3"/>
  <c r="O50" i="3"/>
  <c r="H50" i="3"/>
  <c r="N50" i="3" s="1"/>
  <c r="O49" i="3"/>
  <c r="N49" i="3"/>
  <c r="H49" i="3"/>
  <c r="O48" i="3"/>
  <c r="M48" i="3"/>
  <c r="H48" i="3"/>
  <c r="N48" i="3" s="1"/>
  <c r="O47" i="3"/>
  <c r="N47" i="3"/>
  <c r="M47" i="3"/>
  <c r="H47" i="3"/>
  <c r="O46" i="3"/>
  <c r="M46" i="3"/>
  <c r="H46" i="3"/>
  <c r="N46" i="3" s="1"/>
  <c r="O45" i="3"/>
  <c r="N45" i="3"/>
  <c r="H45" i="3"/>
  <c r="O44" i="3"/>
  <c r="M44" i="3"/>
  <c r="H44" i="3"/>
  <c r="N44" i="3" s="1"/>
  <c r="O43" i="3"/>
  <c r="N43" i="3"/>
  <c r="M43" i="3"/>
  <c r="H43" i="3"/>
  <c r="O42" i="3"/>
  <c r="M42" i="3"/>
  <c r="H42" i="3"/>
  <c r="N42" i="3" s="1"/>
  <c r="O41" i="3"/>
  <c r="N41" i="3"/>
  <c r="H41" i="3"/>
  <c r="O40" i="3"/>
  <c r="M40" i="3"/>
  <c r="H40" i="3"/>
  <c r="N40" i="3" s="1"/>
  <c r="O39" i="3"/>
  <c r="N39" i="3"/>
  <c r="M39" i="3"/>
  <c r="H39" i="3"/>
  <c r="O38" i="3"/>
  <c r="M38" i="3"/>
  <c r="H38" i="3"/>
  <c r="N38" i="3" s="1"/>
  <c r="O37" i="3"/>
  <c r="N37" i="3"/>
  <c r="H37" i="3"/>
  <c r="O36" i="3"/>
  <c r="M36" i="3"/>
  <c r="H36" i="3"/>
  <c r="N36" i="3" s="1"/>
  <c r="O35" i="3"/>
  <c r="N35" i="3"/>
  <c r="M35" i="3"/>
  <c r="H35" i="3"/>
  <c r="O34" i="3"/>
  <c r="M34" i="3"/>
  <c r="H34" i="3"/>
  <c r="N34" i="3" s="1"/>
  <c r="O33" i="3"/>
  <c r="N33" i="3"/>
  <c r="H33" i="3"/>
  <c r="O32" i="3"/>
  <c r="M32" i="3"/>
  <c r="H32" i="3"/>
  <c r="N32" i="3" s="1"/>
  <c r="O31" i="3"/>
  <c r="N31" i="3"/>
  <c r="M31" i="3"/>
  <c r="H31" i="3"/>
  <c r="O30" i="3"/>
  <c r="M30" i="3"/>
  <c r="H30" i="3"/>
  <c r="N30" i="3" s="1"/>
  <c r="O29" i="3"/>
  <c r="N29" i="3"/>
  <c r="H29" i="3"/>
  <c r="O28" i="3"/>
  <c r="M28" i="3"/>
  <c r="H28" i="3"/>
  <c r="N28" i="3" s="1"/>
  <c r="O27" i="3"/>
  <c r="N27" i="3"/>
  <c r="M27" i="3"/>
  <c r="H27" i="3"/>
  <c r="O26" i="3"/>
  <c r="M26" i="3"/>
  <c r="H26" i="3"/>
  <c r="N26" i="3" s="1"/>
  <c r="O25" i="3"/>
  <c r="N25" i="3"/>
  <c r="H25" i="3"/>
  <c r="O24" i="3"/>
  <c r="M24" i="3"/>
  <c r="H24" i="3"/>
  <c r="N24" i="3" s="1"/>
  <c r="O23" i="3"/>
  <c r="N23" i="3"/>
  <c r="M23" i="3"/>
  <c r="H23" i="3"/>
  <c r="O22" i="3"/>
  <c r="M22" i="3"/>
  <c r="H22" i="3"/>
  <c r="N22" i="3" s="1"/>
  <c r="O21" i="3"/>
  <c r="N21" i="3"/>
  <c r="H21" i="3"/>
  <c r="O20" i="3"/>
  <c r="M20" i="3"/>
  <c r="H20" i="3"/>
  <c r="N20" i="3" s="1"/>
  <c r="O19" i="3"/>
  <c r="N19" i="3"/>
  <c r="M19" i="3"/>
  <c r="H19" i="3"/>
  <c r="O18" i="3"/>
  <c r="M18" i="3"/>
  <c r="H18" i="3"/>
  <c r="N18" i="3" s="1"/>
  <c r="O17" i="3"/>
  <c r="N17" i="3"/>
  <c r="H17" i="3"/>
  <c r="O16" i="3"/>
  <c r="M16" i="3"/>
  <c r="H16" i="3"/>
  <c r="N16" i="3" s="1"/>
  <c r="O15" i="3"/>
  <c r="N15" i="3"/>
  <c r="M15" i="3"/>
  <c r="H15" i="3"/>
  <c r="O14" i="3"/>
  <c r="M14" i="3"/>
  <c r="H14" i="3"/>
  <c r="N14" i="3" s="1"/>
  <c r="O13" i="3"/>
  <c r="N13" i="3"/>
  <c r="H13" i="3"/>
  <c r="O12" i="3"/>
  <c r="M12" i="3"/>
  <c r="H12" i="3"/>
  <c r="N12" i="3" s="1"/>
  <c r="O11" i="3"/>
  <c r="N11" i="3"/>
  <c r="M11" i="3"/>
  <c r="H11" i="3"/>
  <c r="O10" i="3"/>
  <c r="M10" i="3"/>
  <c r="H10" i="3"/>
  <c r="N10" i="3" s="1"/>
  <c r="O9" i="3"/>
  <c r="N9" i="3"/>
  <c r="H9" i="3"/>
  <c r="O8" i="3"/>
  <c r="M8" i="3"/>
  <c r="H8" i="3"/>
  <c r="N8" i="3" s="1"/>
  <c r="O7" i="3"/>
  <c r="N7" i="3"/>
  <c r="M7" i="3"/>
  <c r="H7" i="3"/>
  <c r="O6" i="3"/>
  <c r="M6" i="3"/>
  <c r="H6" i="3"/>
  <c r="N6" i="3" s="1"/>
  <c r="O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" i="2"/>
  <c r="H6" i="2"/>
  <c r="H7" i="2"/>
  <c r="N7" i="2" s="1"/>
  <c r="H8" i="2"/>
  <c r="N8" i="2" s="1"/>
  <c r="H9" i="2"/>
  <c r="N9" i="2" s="1"/>
  <c r="H10" i="2"/>
  <c r="H11" i="2"/>
  <c r="N11" i="2" s="1"/>
  <c r="H12" i="2"/>
  <c r="N12" i="2" s="1"/>
  <c r="H13" i="2"/>
  <c r="N13" i="2" s="1"/>
  <c r="H14" i="2"/>
  <c r="H15" i="2"/>
  <c r="N15" i="2" s="1"/>
  <c r="H16" i="2"/>
  <c r="N16" i="2" s="1"/>
  <c r="H17" i="2"/>
  <c r="N17" i="2" s="1"/>
  <c r="H18" i="2"/>
  <c r="H19" i="2"/>
  <c r="N19" i="2" s="1"/>
  <c r="H20" i="2"/>
  <c r="N20" i="2" s="1"/>
  <c r="H21" i="2"/>
  <c r="N21" i="2" s="1"/>
  <c r="H22" i="2"/>
  <c r="H23" i="2"/>
  <c r="N23" i="2" s="1"/>
  <c r="H24" i="2"/>
  <c r="N24" i="2" s="1"/>
  <c r="H25" i="2"/>
  <c r="N25" i="2" s="1"/>
  <c r="H26" i="2"/>
  <c r="H27" i="2"/>
  <c r="N27" i="2" s="1"/>
  <c r="H28" i="2"/>
  <c r="N28" i="2" s="1"/>
  <c r="H29" i="2"/>
  <c r="N29" i="2" s="1"/>
  <c r="H30" i="2"/>
  <c r="H31" i="2"/>
  <c r="N31" i="2" s="1"/>
  <c r="H32" i="2"/>
  <c r="N32" i="2" s="1"/>
  <c r="H33" i="2"/>
  <c r="N33" i="2" s="1"/>
  <c r="H34" i="2"/>
  <c r="H35" i="2"/>
  <c r="N35" i="2" s="1"/>
  <c r="H36" i="2"/>
  <c r="N36" i="2" s="1"/>
  <c r="H37" i="2"/>
  <c r="N37" i="2" s="1"/>
  <c r="H38" i="2"/>
  <c r="H39" i="2"/>
  <c r="N39" i="2" s="1"/>
  <c r="H40" i="2"/>
  <c r="N40" i="2" s="1"/>
  <c r="H41" i="2"/>
  <c r="N41" i="2" s="1"/>
  <c r="H42" i="2"/>
  <c r="N42" i="2" s="1"/>
  <c r="H43" i="2"/>
  <c r="N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H51" i="2"/>
  <c r="N51" i="2" s="1"/>
  <c r="H52" i="2"/>
  <c r="N52" i="2" s="1"/>
  <c r="H53" i="2"/>
  <c r="H54" i="2"/>
  <c r="N54" i="2" s="1"/>
  <c r="H55" i="2"/>
  <c r="N55" i="2" s="1"/>
  <c r="H5" i="2"/>
  <c r="N5" i="2" s="1"/>
  <c r="O55" i="2"/>
  <c r="O54" i="2"/>
  <c r="O53" i="2"/>
  <c r="N53" i="2"/>
  <c r="O52" i="2"/>
  <c r="O51" i="2"/>
  <c r="O50" i="2"/>
  <c r="N50" i="2"/>
  <c r="O49" i="2"/>
  <c r="O48" i="2"/>
  <c r="O47" i="2"/>
  <c r="O46" i="2"/>
  <c r="O45" i="2"/>
  <c r="O44" i="2"/>
  <c r="O43" i="2"/>
  <c r="O42" i="2"/>
  <c r="O41" i="2"/>
  <c r="O40" i="2"/>
  <c r="O39" i="2"/>
  <c r="O38" i="2"/>
  <c r="N38" i="2"/>
  <c r="O37" i="2"/>
  <c r="O36" i="2"/>
  <c r="O35" i="2"/>
  <c r="O34" i="2"/>
  <c r="N34" i="2"/>
  <c r="O33" i="2"/>
  <c r="O32" i="2"/>
  <c r="O31" i="2"/>
  <c r="O30" i="2"/>
  <c r="N30" i="2"/>
  <c r="O29" i="2"/>
  <c r="O28" i="2"/>
  <c r="O27" i="2"/>
  <c r="O26" i="2"/>
  <c r="N26" i="2"/>
  <c r="O25" i="2"/>
  <c r="O24" i="2"/>
  <c r="O23" i="2"/>
  <c r="O22" i="2"/>
  <c r="N22" i="2"/>
  <c r="O21" i="2"/>
  <c r="O20" i="2"/>
  <c r="O19" i="2"/>
  <c r="O18" i="2"/>
  <c r="N18" i="2"/>
  <c r="O17" i="2"/>
  <c r="O16" i="2"/>
  <c r="O15" i="2"/>
  <c r="O14" i="2"/>
  <c r="N14" i="2"/>
  <c r="O13" i="2"/>
  <c r="O12" i="2"/>
  <c r="O11" i="2"/>
  <c r="O10" i="2"/>
  <c r="N10" i="2"/>
  <c r="O9" i="2"/>
  <c r="O8" i="2"/>
  <c r="O7" i="2"/>
  <c r="O6" i="2"/>
  <c r="N6" i="2"/>
  <c r="O5" i="2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V5" i="1"/>
  <c r="G7" i="1"/>
  <c r="L7" i="1"/>
  <c r="G8" i="1"/>
  <c r="L8" i="1"/>
  <c r="G9" i="1"/>
  <c r="L9" i="1"/>
  <c r="G10" i="1"/>
  <c r="L10" i="1"/>
  <c r="M10" i="1" s="1"/>
  <c r="G11" i="1"/>
  <c r="L11" i="1"/>
  <c r="G12" i="1"/>
  <c r="L12" i="1"/>
  <c r="M12" i="1" s="1"/>
  <c r="G13" i="1"/>
  <c r="L13" i="1"/>
  <c r="G14" i="1"/>
  <c r="L14" i="1"/>
  <c r="Q14" i="1" s="1"/>
  <c r="G15" i="1"/>
  <c r="L15" i="1"/>
  <c r="M15" i="1" s="1"/>
  <c r="T15" i="1" s="1"/>
  <c r="G16" i="1"/>
  <c r="L16" i="1"/>
  <c r="G17" i="1"/>
  <c r="L17" i="1"/>
  <c r="G18" i="1"/>
  <c r="L18" i="1"/>
  <c r="M18" i="1" s="1"/>
  <c r="G19" i="1"/>
  <c r="L19" i="1"/>
  <c r="G20" i="1"/>
  <c r="L20" i="1"/>
  <c r="M20" i="1" s="1"/>
  <c r="G21" i="1"/>
  <c r="L21" i="1"/>
  <c r="G22" i="1"/>
  <c r="L22" i="1"/>
  <c r="Q22" i="1" s="1"/>
  <c r="G23" i="1"/>
  <c r="L23" i="1"/>
  <c r="G24" i="1"/>
  <c r="L24" i="1"/>
  <c r="G25" i="1"/>
  <c r="L25" i="1"/>
  <c r="G26" i="1"/>
  <c r="L26" i="1"/>
  <c r="M26" i="1" s="1"/>
  <c r="G27" i="1"/>
  <c r="L27" i="1"/>
  <c r="G28" i="1"/>
  <c r="L28" i="1"/>
  <c r="M28" i="1" s="1"/>
  <c r="G29" i="1"/>
  <c r="L29" i="1"/>
  <c r="G30" i="1"/>
  <c r="L30" i="1"/>
  <c r="Q30" i="1" s="1"/>
  <c r="G31" i="1"/>
  <c r="L31" i="1"/>
  <c r="G32" i="1"/>
  <c r="L32" i="1"/>
  <c r="Q32" i="1" s="1"/>
  <c r="G33" i="1"/>
  <c r="L33" i="1"/>
  <c r="G34" i="1"/>
  <c r="L34" i="1"/>
  <c r="M34" i="1" s="1"/>
  <c r="G35" i="1"/>
  <c r="L35" i="1"/>
  <c r="G36" i="1"/>
  <c r="L36" i="1"/>
  <c r="M36" i="1" s="1"/>
  <c r="G37" i="1"/>
  <c r="L37" i="1"/>
  <c r="G38" i="1"/>
  <c r="L38" i="1"/>
  <c r="Q38" i="1" s="1"/>
  <c r="G39" i="1"/>
  <c r="L39" i="1"/>
  <c r="G40" i="1"/>
  <c r="L40" i="1"/>
  <c r="G41" i="1"/>
  <c r="L41" i="1"/>
  <c r="G42" i="1"/>
  <c r="L42" i="1"/>
  <c r="M42" i="1" s="1"/>
  <c r="G43" i="1"/>
  <c r="L43" i="1"/>
  <c r="G44" i="1"/>
  <c r="L44" i="1"/>
  <c r="M44" i="1" s="1"/>
  <c r="G45" i="1"/>
  <c r="L45" i="1"/>
  <c r="G46" i="1"/>
  <c r="L46" i="1"/>
  <c r="Q46" i="1" s="1"/>
  <c r="G47" i="1"/>
  <c r="L47" i="1"/>
  <c r="G48" i="1"/>
  <c r="L48" i="1"/>
  <c r="G49" i="1"/>
  <c r="L49" i="1"/>
  <c r="G50" i="1"/>
  <c r="L50" i="1"/>
  <c r="M50" i="1" s="1"/>
  <c r="G51" i="1"/>
  <c r="L51" i="1"/>
  <c r="G52" i="1"/>
  <c r="L52" i="1"/>
  <c r="M52" i="1" s="1"/>
  <c r="G53" i="1"/>
  <c r="L53" i="1"/>
  <c r="G54" i="1"/>
  <c r="L54" i="1"/>
  <c r="Q54" i="1" s="1"/>
  <c r="G55" i="1"/>
  <c r="L55" i="1"/>
  <c r="G6" i="1"/>
  <c r="L6" i="1"/>
  <c r="N6" i="1" s="1"/>
  <c r="U6" i="1" s="1"/>
  <c r="M7" i="1"/>
  <c r="N8" i="1"/>
  <c r="Q9" i="1"/>
  <c r="N10" i="1"/>
  <c r="M11" i="1"/>
  <c r="N12" i="1"/>
  <c r="Q13" i="1"/>
  <c r="N14" i="1"/>
  <c r="N16" i="1"/>
  <c r="Q17" i="1"/>
  <c r="N18" i="1"/>
  <c r="M19" i="1"/>
  <c r="N20" i="1"/>
  <c r="Q21" i="1"/>
  <c r="N22" i="1"/>
  <c r="M23" i="1"/>
  <c r="N24" i="1"/>
  <c r="Q25" i="1"/>
  <c r="N26" i="1"/>
  <c r="M27" i="1"/>
  <c r="N28" i="1"/>
  <c r="Q29" i="1"/>
  <c r="N30" i="1"/>
  <c r="M31" i="1"/>
  <c r="N32" i="1"/>
  <c r="Q33" i="1"/>
  <c r="N34" i="1"/>
  <c r="M35" i="1"/>
  <c r="N36" i="1"/>
  <c r="Q37" i="1"/>
  <c r="N38" i="1"/>
  <c r="M39" i="1"/>
  <c r="N40" i="1"/>
  <c r="Q41" i="1"/>
  <c r="N42" i="1"/>
  <c r="M43" i="1"/>
  <c r="N44" i="1"/>
  <c r="Q45" i="1"/>
  <c r="N46" i="1"/>
  <c r="M47" i="1"/>
  <c r="N48" i="1"/>
  <c r="Q49" i="1"/>
  <c r="N50" i="1"/>
  <c r="M51" i="1"/>
  <c r="N52" i="1"/>
  <c r="Q53" i="1"/>
  <c r="N54" i="1"/>
  <c r="M55" i="1"/>
  <c r="N7" i="1"/>
  <c r="Q8" i="1"/>
  <c r="N9" i="1"/>
  <c r="N11" i="1"/>
  <c r="Q12" i="1"/>
  <c r="N13" i="1"/>
  <c r="N15" i="1"/>
  <c r="U15" i="1" s="1"/>
  <c r="Q16" i="1"/>
  <c r="N17" i="1"/>
  <c r="N19" i="1"/>
  <c r="Q20" i="1"/>
  <c r="N21" i="1"/>
  <c r="N23" i="1"/>
  <c r="Q24" i="1"/>
  <c r="N25" i="1"/>
  <c r="N27" i="1"/>
  <c r="Q28" i="1"/>
  <c r="N29" i="1"/>
  <c r="N31" i="1"/>
  <c r="N33" i="1"/>
  <c r="N35" i="1"/>
  <c r="Q36" i="1"/>
  <c r="N37" i="1"/>
  <c r="N39" i="1"/>
  <c r="Q40" i="1"/>
  <c r="N41" i="1"/>
  <c r="N43" i="1"/>
  <c r="Q44" i="1"/>
  <c r="N45" i="1"/>
  <c r="N47" i="1"/>
  <c r="Q48" i="1"/>
  <c r="N49" i="1"/>
  <c r="N51" i="1"/>
  <c r="Q52" i="1"/>
  <c r="N53" i="1"/>
  <c r="N55" i="1"/>
  <c r="M8" i="1"/>
  <c r="M16" i="1"/>
  <c r="M24" i="1"/>
  <c r="M40" i="1"/>
  <c r="M48" i="1"/>
  <c r="L5" i="1"/>
  <c r="G5" i="1"/>
  <c r="K52" i="5" l="1"/>
  <c r="K6" i="5"/>
  <c r="K5" i="5"/>
  <c r="K7" i="5"/>
  <c r="K9" i="5"/>
  <c r="K11" i="5"/>
  <c r="K13" i="5"/>
  <c r="K15" i="5"/>
  <c r="K17" i="5"/>
  <c r="K19" i="5"/>
  <c r="K21" i="5"/>
  <c r="K23" i="5"/>
  <c r="K25" i="5"/>
  <c r="K27" i="5"/>
  <c r="K29" i="5"/>
  <c r="K31" i="5"/>
  <c r="K33" i="5"/>
  <c r="K35" i="5"/>
  <c r="K37" i="5"/>
  <c r="K39" i="5"/>
  <c r="K41" i="5"/>
  <c r="K43" i="5"/>
  <c r="K45" i="5"/>
  <c r="K47" i="5"/>
  <c r="K49" i="5"/>
  <c r="K51" i="5"/>
  <c r="K53" i="5"/>
  <c r="K55" i="5"/>
  <c r="K54" i="5"/>
  <c r="O5" i="5"/>
  <c r="K8" i="5"/>
  <c r="K10" i="5"/>
  <c r="K12" i="5"/>
  <c r="K14" i="5"/>
  <c r="K16" i="5"/>
  <c r="K18" i="5"/>
  <c r="K20" i="5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K5" i="4"/>
  <c r="K7" i="4"/>
  <c r="K11" i="4"/>
  <c r="K13" i="4"/>
  <c r="K19" i="4"/>
  <c r="K21" i="4"/>
  <c r="K25" i="4"/>
  <c r="K27" i="4"/>
  <c r="K37" i="4"/>
  <c r="K39" i="4"/>
  <c r="K45" i="4"/>
  <c r="K47" i="4"/>
  <c r="K51" i="4"/>
  <c r="K53" i="4"/>
  <c r="K9" i="4"/>
  <c r="K15" i="4"/>
  <c r="K17" i="4"/>
  <c r="K23" i="4"/>
  <c r="K29" i="4"/>
  <c r="K31" i="4"/>
  <c r="K33" i="4"/>
  <c r="K35" i="4"/>
  <c r="K41" i="4"/>
  <c r="K43" i="4"/>
  <c r="K49" i="4"/>
  <c r="K55" i="4"/>
  <c r="K6" i="4"/>
  <c r="K8" i="4"/>
  <c r="K10" i="4"/>
  <c r="K12" i="4"/>
  <c r="K14" i="4"/>
  <c r="K16" i="4"/>
  <c r="K18" i="4"/>
  <c r="K20" i="4"/>
  <c r="K22" i="4"/>
  <c r="K24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I7" i="3"/>
  <c r="I15" i="3"/>
  <c r="I23" i="3"/>
  <c r="I31" i="3"/>
  <c r="I39" i="3"/>
  <c r="I47" i="3"/>
  <c r="I55" i="3"/>
  <c r="I11" i="3"/>
  <c r="I19" i="3"/>
  <c r="I27" i="3"/>
  <c r="I35" i="3"/>
  <c r="I43" i="3"/>
  <c r="I51" i="3"/>
  <c r="M5" i="3"/>
  <c r="I9" i="3"/>
  <c r="I17" i="3"/>
  <c r="I25" i="3"/>
  <c r="I33" i="3"/>
  <c r="I41" i="3"/>
  <c r="I49" i="3"/>
  <c r="I13" i="3"/>
  <c r="I21" i="3"/>
  <c r="I29" i="3"/>
  <c r="I37" i="3"/>
  <c r="I45" i="3"/>
  <c r="I53" i="3"/>
  <c r="I5" i="3"/>
  <c r="I6" i="3"/>
  <c r="I8" i="3"/>
  <c r="I10" i="3"/>
  <c r="I12" i="3"/>
  <c r="I14" i="3"/>
  <c r="I16" i="3"/>
  <c r="I18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M45" i="2"/>
  <c r="M55" i="2"/>
  <c r="M5" i="2"/>
  <c r="M6" i="2"/>
  <c r="M20" i="2"/>
  <c r="M21" i="2"/>
  <c r="M22" i="2"/>
  <c r="M36" i="2"/>
  <c r="M37" i="2"/>
  <c r="M38" i="2"/>
  <c r="M52" i="2"/>
  <c r="M53" i="2"/>
  <c r="M54" i="2"/>
  <c r="M8" i="2"/>
  <c r="M9" i="2"/>
  <c r="M10" i="2"/>
  <c r="M24" i="2"/>
  <c r="M25" i="2"/>
  <c r="M26" i="2"/>
  <c r="M40" i="2"/>
  <c r="M41" i="2"/>
  <c r="M12" i="2"/>
  <c r="M13" i="2"/>
  <c r="M14" i="2"/>
  <c r="M28" i="2"/>
  <c r="M29" i="2"/>
  <c r="M30" i="2"/>
  <c r="M44" i="2"/>
  <c r="M16" i="2"/>
  <c r="M17" i="2"/>
  <c r="M18" i="2"/>
  <c r="M32" i="2"/>
  <c r="M33" i="2"/>
  <c r="M34" i="2"/>
  <c r="M48" i="2"/>
  <c r="M49" i="2"/>
  <c r="M7" i="2"/>
  <c r="M11" i="2"/>
  <c r="M15" i="2"/>
  <c r="M19" i="2"/>
  <c r="M23" i="2"/>
  <c r="M27" i="2"/>
  <c r="M31" i="2"/>
  <c r="M35" i="2"/>
  <c r="M39" i="2"/>
  <c r="M43" i="2"/>
  <c r="M47" i="2"/>
  <c r="M51" i="2"/>
  <c r="Q6" i="1"/>
  <c r="M54" i="1"/>
  <c r="M46" i="1"/>
  <c r="M38" i="1"/>
  <c r="M30" i="1"/>
  <c r="M22" i="1"/>
  <c r="M14" i="1"/>
  <c r="M32" i="1"/>
  <c r="Q50" i="1"/>
  <c r="Q42" i="1"/>
  <c r="Q34" i="1"/>
  <c r="Q26" i="1"/>
  <c r="Q18" i="1"/>
  <c r="Q10" i="1"/>
  <c r="M6" i="1"/>
  <c r="M53" i="1"/>
  <c r="M49" i="1"/>
  <c r="M45" i="1"/>
  <c r="M41" i="1"/>
  <c r="M37" i="1"/>
  <c r="M33" i="1"/>
  <c r="M29" i="1"/>
  <c r="M25" i="1"/>
  <c r="M21" i="1"/>
  <c r="M17" i="1"/>
  <c r="M13" i="1"/>
  <c r="M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O54" i="1"/>
  <c r="Q5" i="1"/>
  <c r="N5" i="1"/>
  <c r="U5" i="1" s="1"/>
  <c r="M5" i="1"/>
  <c r="T5" i="1" s="1"/>
  <c r="I42" i="2" l="1"/>
  <c r="M42" i="2"/>
  <c r="I31" i="2"/>
  <c r="I43" i="2"/>
  <c r="I12" i="2"/>
  <c r="I39" i="2"/>
  <c r="I8" i="2"/>
  <c r="I54" i="2"/>
  <c r="I37" i="2"/>
  <c r="I35" i="2"/>
  <c r="I49" i="2"/>
  <c r="I47" i="2"/>
  <c r="I16" i="2"/>
  <c r="I28" i="2"/>
  <c r="I14" i="2"/>
  <c r="I24" i="2"/>
  <c r="I10" i="2"/>
  <c r="I53" i="2"/>
  <c r="I51" i="2"/>
  <c r="I20" i="2"/>
  <c r="I6" i="2"/>
  <c r="I33" i="2"/>
  <c r="I45" i="2"/>
  <c r="I41" i="2"/>
  <c r="I50" i="2"/>
  <c r="M50" i="2"/>
  <c r="I32" i="2"/>
  <c r="I18" i="2"/>
  <c r="I44" i="2"/>
  <c r="I30" i="2"/>
  <c r="I13" i="2"/>
  <c r="I11" i="2"/>
  <c r="I40" i="2"/>
  <c r="I26" i="2"/>
  <c r="I9" i="2"/>
  <c r="I7" i="2"/>
  <c r="I36" i="2"/>
  <c r="I22" i="2"/>
  <c r="I5" i="2"/>
  <c r="I46" i="2"/>
  <c r="M46" i="2"/>
  <c r="I48" i="2"/>
  <c r="I34" i="2"/>
  <c r="I17" i="2"/>
  <c r="I15" i="2"/>
  <c r="I29" i="2"/>
  <c r="I27" i="2"/>
  <c r="I55" i="2"/>
  <c r="I25" i="2"/>
  <c r="I23" i="2"/>
  <c r="I52" i="2"/>
  <c r="I38" i="2"/>
  <c r="I21" i="2"/>
  <c r="I19" i="2"/>
  <c r="O27" i="1"/>
  <c r="O52" i="1"/>
  <c r="T6" i="1"/>
  <c r="O20" i="1"/>
  <c r="O37" i="1"/>
  <c r="O21" i="1"/>
  <c r="O43" i="1"/>
  <c r="O22" i="1"/>
  <c r="O53" i="1"/>
  <c r="O11" i="1"/>
  <c r="O38" i="1"/>
  <c r="O48" i="1"/>
  <c r="O25" i="1"/>
  <c r="O41" i="1"/>
  <c r="O6" i="1"/>
  <c r="O36" i="1"/>
  <c r="O15" i="1"/>
  <c r="O31" i="1"/>
  <c r="O47" i="1"/>
  <c r="O10" i="1"/>
  <c r="O26" i="1"/>
  <c r="O42" i="1"/>
  <c r="O9" i="1"/>
  <c r="O8" i="1"/>
  <c r="O24" i="1"/>
  <c r="O40" i="1"/>
  <c r="O5" i="1"/>
  <c r="O35" i="1"/>
  <c r="O51" i="1"/>
  <c r="O14" i="1"/>
  <c r="O30" i="1"/>
  <c r="O46" i="1"/>
  <c r="O13" i="1"/>
  <c r="O29" i="1"/>
  <c r="O45" i="1"/>
  <c r="O12" i="1"/>
  <c r="O28" i="1"/>
  <c r="O44" i="1"/>
  <c r="O7" i="1"/>
  <c r="O19" i="1"/>
  <c r="O23" i="1"/>
  <c r="O39" i="1"/>
  <c r="O55" i="1"/>
  <c r="O18" i="1"/>
  <c r="O34" i="1"/>
  <c r="O50" i="1"/>
  <c r="O17" i="1"/>
  <c r="O33" i="1"/>
  <c r="O49" i="1"/>
  <c r="O16" i="1"/>
  <c r="O32" i="1"/>
</calcChain>
</file>

<file path=xl/sharedStrings.xml><?xml version="1.0" encoding="utf-8"?>
<sst xmlns="http://schemas.openxmlformats.org/spreadsheetml/2006/main" count="221" uniqueCount="157">
  <si>
    <t>Team Number</t>
  </si>
  <si>
    <t>Team Name</t>
  </si>
  <si>
    <t>Flight 1</t>
  </si>
  <si>
    <t>Rocket Free of Construction Violations? (y/n)</t>
  </si>
  <si>
    <t>Did rocket remain intact during flight? (y/n)</t>
  </si>
  <si>
    <t>Time</t>
  </si>
  <si>
    <t>Timer 1 (seconds)</t>
  </si>
  <si>
    <t>Timer 2 (seconds)</t>
  </si>
  <si>
    <t>Average</t>
  </si>
  <si>
    <t>Flight 2</t>
  </si>
  <si>
    <t>Final Score</t>
  </si>
  <si>
    <t>Tier</t>
  </si>
  <si>
    <t>Score (Red Indicates a Tie)</t>
  </si>
  <si>
    <t>Tie?</t>
  </si>
  <si>
    <t>Lesser Flight Time</t>
  </si>
  <si>
    <t>&lt;---Number of Teams</t>
  </si>
  <si>
    <t>If tied, are they in the same tier?</t>
  </si>
  <si>
    <t>Rank in the Tie (1,2,3…)</t>
  </si>
  <si>
    <t>Raw Score</t>
  </si>
  <si>
    <t>TieBreak</t>
  </si>
  <si>
    <t>Copy into Master Spreadsheet</t>
  </si>
  <si>
    <t>Initial Mass (grams)</t>
  </si>
  <si>
    <t>Drop Height (cm)</t>
  </si>
  <si>
    <t>Does the package support the load? (y/n)</t>
  </si>
  <si>
    <t>Final Drop Mass (grams)</t>
  </si>
  <si>
    <t>Official Drop</t>
  </si>
  <si>
    <t>Remains 2" from light bulb at all times. (y/n)</t>
  </si>
  <si>
    <t>Team turns in Journal (y/n)</t>
  </si>
  <si>
    <t>Distance from photometer to student selected bulb (cm)</t>
  </si>
  <si>
    <t>Printed wattage of student selected bulb (watts)</t>
  </si>
  <si>
    <t>Official Test</t>
  </si>
  <si>
    <t>Impounded on Time (y/n)</t>
  </si>
  <si>
    <t>Mass of Package (grams)</t>
  </si>
  <si>
    <t>Package is within 30 cm dimensions (y/n)</t>
  </si>
  <si>
    <t>Dropped within 3 minute time limit (y/n)</t>
  </si>
  <si>
    <t>Egg Survived? (y/n)</t>
  </si>
  <si>
    <t>Distance to farthest piece of package (cm)</t>
  </si>
  <si>
    <t>Mass of Bridge (g)</t>
  </si>
  <si>
    <t>200 gram Mass supported for 10 sec (y/n)</t>
  </si>
  <si>
    <t>500 gram Mass supported for 10 sec (y/n)</t>
  </si>
  <si>
    <t>Team cleaned their construction area (y/n)</t>
  </si>
  <si>
    <t>Bridge spans gap (y/n)</t>
  </si>
  <si>
    <t>Bridge Testing</t>
  </si>
  <si>
    <t>Can it support the mass at 15 cm mark (y/n)</t>
  </si>
  <si>
    <t>A02</t>
  </si>
  <si>
    <t>A03</t>
  </si>
  <si>
    <t>A04</t>
  </si>
  <si>
    <t>A05</t>
  </si>
  <si>
    <t>A06</t>
  </si>
  <si>
    <t>A07</t>
  </si>
  <si>
    <t>A10</t>
  </si>
  <si>
    <t>A11</t>
  </si>
  <si>
    <t>A12</t>
  </si>
  <si>
    <t>A13</t>
  </si>
  <si>
    <t>A15</t>
  </si>
  <si>
    <t>A16</t>
  </si>
  <si>
    <t>A19</t>
  </si>
  <si>
    <t>A20</t>
  </si>
  <si>
    <t>A21</t>
  </si>
  <si>
    <t>A22</t>
  </si>
  <si>
    <t>A23</t>
  </si>
  <si>
    <t>A24</t>
  </si>
  <si>
    <t>A25</t>
  </si>
  <si>
    <t>A28</t>
  </si>
  <si>
    <t>A29</t>
  </si>
  <si>
    <t>A30</t>
  </si>
  <si>
    <t>A31</t>
  </si>
  <si>
    <t>A32</t>
  </si>
  <si>
    <t>A33</t>
  </si>
  <si>
    <t>A37</t>
  </si>
  <si>
    <t>A38</t>
  </si>
  <si>
    <t>A39</t>
  </si>
  <si>
    <t>A40</t>
  </si>
  <si>
    <t>A41</t>
  </si>
  <si>
    <t>A42</t>
  </si>
  <si>
    <t>A43</t>
  </si>
  <si>
    <t>Sawgrass Bay Elementary-SBE Bobcats</t>
  </si>
  <si>
    <t>Aloma Elementary School-Aloma Eagles</t>
  </si>
  <si>
    <t>StarChild Academy-STEAM Team</t>
  </si>
  <si>
    <t>Wetherbee Elementary-Buzzing Scientist</t>
  </si>
  <si>
    <t>Princeton Elementary-Princeton Panthers</t>
  </si>
  <si>
    <t>A46</t>
  </si>
  <si>
    <t>A47</t>
  </si>
  <si>
    <t>A48</t>
  </si>
  <si>
    <t>A51</t>
  </si>
  <si>
    <t>A52</t>
  </si>
  <si>
    <t>A53</t>
  </si>
  <si>
    <t>A54</t>
  </si>
  <si>
    <t>A55</t>
  </si>
  <si>
    <t>A56</t>
  </si>
  <si>
    <t>A57</t>
  </si>
  <si>
    <t>A60</t>
  </si>
  <si>
    <t>A61</t>
  </si>
  <si>
    <t>A62</t>
  </si>
  <si>
    <t>A65</t>
  </si>
  <si>
    <t>A66</t>
  </si>
  <si>
    <t>A67</t>
  </si>
  <si>
    <t>A68</t>
  </si>
  <si>
    <t>A69</t>
  </si>
  <si>
    <t>A70</t>
  </si>
  <si>
    <t>Orlando Science Elementary School-OSES 4</t>
  </si>
  <si>
    <t>A71</t>
  </si>
  <si>
    <t>A72</t>
  </si>
  <si>
    <t>A73</t>
  </si>
  <si>
    <t>A74</t>
  </si>
  <si>
    <t>A76</t>
  </si>
  <si>
    <t>A79</t>
  </si>
  <si>
    <t>Sadler Elementary School</t>
  </si>
  <si>
    <t xml:space="preserve">Lake Silver Elementary School-Lake Silver </t>
  </si>
  <si>
    <t>Durrance Elementary-Durrance Dolphins</t>
  </si>
  <si>
    <t>Seminole Science Charter School-The Rocket Boosters</t>
  </si>
  <si>
    <t>Azalea Park Elementary School-Azalea Park Elementary Team A</t>
  </si>
  <si>
    <t>Azalea Park Elementary School-Azalea Park Elementary Team B</t>
  </si>
  <si>
    <t>Seminole Science Charter School-Mad Bionic Scientists</t>
  </si>
  <si>
    <t>Orlando Science Elementary School-OSES 1</t>
  </si>
  <si>
    <t>Orlando Science Elementary School-OSES 2</t>
  </si>
  <si>
    <t>Orlando Science Elementary School-OSES-3</t>
  </si>
  <si>
    <t>Palmetto Elementary-Palmetto Elementary Tigers</t>
  </si>
  <si>
    <t>Brookshire Elementary School-Brookshire Brainiacs 1</t>
  </si>
  <si>
    <t>Brookshire Elementary School-Brookshire Brainiacs 2</t>
  </si>
  <si>
    <t>Out-of-Door Academy-ODA 2</t>
  </si>
  <si>
    <t>Out-of-Door Academy-ODA 3</t>
  </si>
  <si>
    <t>Pershing Elementary-Pershing Elementary Panthers</t>
  </si>
  <si>
    <t>Stone Lakes Elementary-Stone Lakes Eagles</t>
  </si>
  <si>
    <t>Dommerich Elementary-Dommerich Chiefs</t>
  </si>
  <si>
    <t>Out-of-Door Academy-ODA 1</t>
  </si>
  <si>
    <t>Loughman Oaks-Soaring with Science</t>
  </si>
  <si>
    <t>Blankner-Blankner Bulldogs - Team B</t>
  </si>
  <si>
    <t>Blankner-Blankner Bulldogs - Team A</t>
  </si>
  <si>
    <t>Moss Park Elementary-Big Brain Theory 1</t>
  </si>
  <si>
    <t>Moss Park Elementary-Big Brain Theory 2</t>
  </si>
  <si>
    <t>Henderson Hammock Charter School-Henderson Hammock Hawks</t>
  </si>
  <si>
    <t>Discovery Academy of Science-DAS Tigers</t>
  </si>
  <si>
    <t>RCMA Wimauma Academy-RCMA Dolphins</t>
  </si>
  <si>
    <t>Fern Creek Elementary-Fern Creek</t>
  </si>
  <si>
    <t>Fern Creek Elementary-Fern Creek 2</t>
  </si>
  <si>
    <t>The Willow School-Tesla</t>
  </si>
  <si>
    <t>The Willow School-Willow Team Archimedes</t>
  </si>
  <si>
    <t>Step By Step Learning Academy -Monster Club</t>
  </si>
  <si>
    <t>Hillcrest Elementary -Hillcrest Heroes</t>
  </si>
  <si>
    <t>Lovell Elementary School-Lovell Innovators II</t>
  </si>
  <si>
    <t>Lovell Elementary School-Lovell Innovators</t>
  </si>
  <si>
    <t>Winegard Elementary School-Winegard Elementary</t>
  </si>
  <si>
    <t>Wolf Lake Elementary-Wolf Pack</t>
  </si>
  <si>
    <t>Windy Ridge K-8-WindyRidge SilverHawks</t>
  </si>
  <si>
    <t>Orlo Vista Elementary-Jaguars</t>
  </si>
  <si>
    <t>River City Science Academy Elementary-RCSA Little Rockets</t>
  </si>
  <si>
    <t>River City Science Academy Innovation-RCSA Innovation</t>
  </si>
  <si>
    <t>Killarney Elementary-Shamrocks</t>
  </si>
  <si>
    <t>Deerwood Elementary-Deerwood Eagles</t>
  </si>
  <si>
    <t>New Springs Schools-New Springs Eagles</t>
  </si>
  <si>
    <t>Sunset Park Elementary-Eagles!</t>
  </si>
  <si>
    <t>Dr. Phillips Elementary -DPES</t>
  </si>
  <si>
    <t>Sunrise-Sunrise Eagles</t>
  </si>
  <si>
    <t>Rosemont Elementary School-Rosemont STEAM</t>
  </si>
  <si>
    <t>Palm Lake Elementary-Bobcats</t>
  </si>
  <si>
    <t>Rosemont Elementary School-E.C. Eagles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</si>
</sst>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0" fontId="0" fillId="2" borderId="4" xfId="0" applyFill="1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Alignment="1">
      <alignment textRotation="90"/>
    </xf>
    <xf numFmtId="0" fontId="1" fillId="6" borderId="0" xfId="0" applyFont="1" applyFill="1"/>
    <xf numFmtId="0" fontId="1" fillId="6" borderId="8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/>
    </xf>
    <xf numFmtId="0" fontId="1" fillId="6" borderId="5" xfId="0" applyFont="1" applyFill="1" applyBorder="1" applyAlignment="1">
      <alignment horizontal="center" textRotation="90"/>
    </xf>
    <xf numFmtId="0" fontId="0" fillId="6" borderId="1" xfId="0" applyFill="1" applyBorder="1"/>
    <xf numFmtId="0" fontId="1" fillId="6" borderId="1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 wrapText="1"/>
    </xf>
    <xf numFmtId="0" fontId="1" fillId="6" borderId="11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 wrapText="1"/>
    </xf>
    <xf numFmtId="0" fontId="1" fillId="6" borderId="14" xfId="0" applyFont="1" applyFill="1" applyBorder="1" applyAlignment="1">
      <alignment horizontal="center" textRotation="90"/>
    </xf>
    <xf numFmtId="0" fontId="1" fillId="6" borderId="0" xfId="0" applyFont="1" applyFill="1" applyAlignment="1">
      <alignment horizontal="center" textRotation="90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>
      <selection activeCell="A2" sqref="A2"/>
    </sheetView>
  </sheetViews>
  <sheetFormatPr defaultRowHeight="15" x14ac:dyDescent="0.25"/>
  <cols>
    <col min="1" max="1" width="4.28515625" customWidth="1"/>
    <col min="2" max="2" width="27.28515625" customWidth="1"/>
  </cols>
  <sheetData>
    <row r="1" spans="1:2" x14ac:dyDescent="0.25">
      <c r="A1">
        <v>57</v>
      </c>
      <c r="B1" t="s">
        <v>15</v>
      </c>
    </row>
    <row r="3" spans="1:2" ht="72" x14ac:dyDescent="0.25">
      <c r="A3" s="5" t="s">
        <v>0</v>
      </c>
      <c r="B3" s="6" t="s">
        <v>1</v>
      </c>
    </row>
    <row r="4" spans="1:2" x14ac:dyDescent="0.25">
      <c r="A4" s="23" t="s">
        <v>44</v>
      </c>
      <c r="B4" s="24" t="s">
        <v>108</v>
      </c>
    </row>
    <row r="5" spans="1:2" x14ac:dyDescent="0.25">
      <c r="A5" s="23" t="s">
        <v>45</v>
      </c>
      <c r="B5" s="24" t="s">
        <v>109</v>
      </c>
    </row>
    <row r="6" spans="1:2" x14ac:dyDescent="0.25">
      <c r="A6" s="23" t="s">
        <v>46</v>
      </c>
      <c r="B6" s="24" t="s">
        <v>110</v>
      </c>
    </row>
    <row r="7" spans="1:2" x14ac:dyDescent="0.25">
      <c r="A7" s="23" t="s">
        <v>47</v>
      </c>
      <c r="B7" s="24" t="s">
        <v>111</v>
      </c>
    </row>
    <row r="8" spans="1:2" x14ac:dyDescent="0.25">
      <c r="A8" s="23" t="s">
        <v>48</v>
      </c>
      <c r="B8" s="24" t="s">
        <v>112</v>
      </c>
    </row>
    <row r="9" spans="1:2" x14ac:dyDescent="0.25">
      <c r="A9" s="23" t="s">
        <v>49</v>
      </c>
      <c r="B9" s="24" t="s">
        <v>113</v>
      </c>
    </row>
    <row r="10" spans="1:2" x14ac:dyDescent="0.25">
      <c r="A10" s="23" t="s">
        <v>50</v>
      </c>
      <c r="B10" s="24" t="s">
        <v>114</v>
      </c>
    </row>
    <row r="11" spans="1:2" x14ac:dyDescent="0.25">
      <c r="A11" s="23" t="s">
        <v>51</v>
      </c>
      <c r="B11" s="24" t="s">
        <v>115</v>
      </c>
    </row>
    <row r="12" spans="1:2" x14ac:dyDescent="0.25">
      <c r="A12" s="23" t="s">
        <v>52</v>
      </c>
      <c r="B12" s="24" t="s">
        <v>116</v>
      </c>
    </row>
    <row r="13" spans="1:2" x14ac:dyDescent="0.25">
      <c r="A13" s="23" t="s">
        <v>53</v>
      </c>
      <c r="B13" s="24" t="s">
        <v>117</v>
      </c>
    </row>
    <row r="14" spans="1:2" x14ac:dyDescent="0.25">
      <c r="A14" s="23" t="s">
        <v>54</v>
      </c>
      <c r="B14" s="24" t="s">
        <v>118</v>
      </c>
    </row>
    <row r="15" spans="1:2" x14ac:dyDescent="0.25">
      <c r="A15" s="23" t="s">
        <v>55</v>
      </c>
      <c r="B15" s="24" t="s">
        <v>119</v>
      </c>
    </row>
    <row r="16" spans="1:2" x14ac:dyDescent="0.25">
      <c r="A16" s="23" t="s">
        <v>56</v>
      </c>
      <c r="B16" s="24" t="s">
        <v>120</v>
      </c>
    </row>
    <row r="17" spans="1:2" x14ac:dyDescent="0.25">
      <c r="A17" s="23" t="s">
        <v>57</v>
      </c>
      <c r="B17" s="24" t="s">
        <v>121</v>
      </c>
    </row>
    <row r="18" spans="1:2" x14ac:dyDescent="0.25">
      <c r="A18" s="23" t="s">
        <v>58</v>
      </c>
      <c r="B18" s="24" t="s">
        <v>77</v>
      </c>
    </row>
    <row r="19" spans="1:2" x14ac:dyDescent="0.25">
      <c r="A19" s="23" t="s">
        <v>59</v>
      </c>
      <c r="B19" s="24" t="s">
        <v>122</v>
      </c>
    </row>
    <row r="20" spans="1:2" x14ac:dyDescent="0.25">
      <c r="A20" s="23" t="s">
        <v>60</v>
      </c>
      <c r="B20" s="24" t="s">
        <v>123</v>
      </c>
    </row>
    <row r="21" spans="1:2" x14ac:dyDescent="0.25">
      <c r="A21" s="23" t="s">
        <v>61</v>
      </c>
      <c r="B21" s="24" t="s">
        <v>124</v>
      </c>
    </row>
    <row r="22" spans="1:2" x14ac:dyDescent="0.25">
      <c r="A22" s="23" t="s">
        <v>62</v>
      </c>
      <c r="B22" s="24" t="s">
        <v>125</v>
      </c>
    </row>
    <row r="23" spans="1:2" x14ac:dyDescent="0.25">
      <c r="A23" s="23" t="s">
        <v>63</v>
      </c>
      <c r="B23" s="24" t="s">
        <v>126</v>
      </c>
    </row>
    <row r="24" spans="1:2" x14ac:dyDescent="0.25">
      <c r="A24" s="23" t="s">
        <v>64</v>
      </c>
      <c r="B24" s="24" t="s">
        <v>127</v>
      </c>
    </row>
    <row r="25" spans="1:2" x14ac:dyDescent="0.25">
      <c r="A25" s="23" t="s">
        <v>65</v>
      </c>
      <c r="B25" s="24" t="s">
        <v>128</v>
      </c>
    </row>
    <row r="26" spans="1:2" x14ac:dyDescent="0.25">
      <c r="A26" s="23" t="s">
        <v>66</v>
      </c>
      <c r="B26" s="24" t="s">
        <v>80</v>
      </c>
    </row>
    <row r="27" spans="1:2" x14ac:dyDescent="0.25">
      <c r="A27" s="23" t="s">
        <v>67</v>
      </c>
      <c r="B27" s="24" t="s">
        <v>129</v>
      </c>
    </row>
    <row r="28" spans="1:2" x14ac:dyDescent="0.25">
      <c r="A28" s="23" t="s">
        <v>68</v>
      </c>
      <c r="B28" s="24" t="s">
        <v>130</v>
      </c>
    </row>
    <row r="29" spans="1:2" x14ac:dyDescent="0.25">
      <c r="A29" s="23" t="s">
        <v>69</v>
      </c>
      <c r="B29" s="24" t="s">
        <v>131</v>
      </c>
    </row>
    <row r="30" spans="1:2" x14ac:dyDescent="0.25">
      <c r="A30" s="23" t="s">
        <v>70</v>
      </c>
      <c r="B30" s="24" t="s">
        <v>132</v>
      </c>
    </row>
    <row r="31" spans="1:2" x14ac:dyDescent="0.25">
      <c r="A31" s="23" t="s">
        <v>71</v>
      </c>
      <c r="B31" s="24" t="s">
        <v>132</v>
      </c>
    </row>
    <row r="32" spans="1:2" x14ac:dyDescent="0.25">
      <c r="A32" s="23" t="s">
        <v>72</v>
      </c>
      <c r="B32" s="24" t="s">
        <v>133</v>
      </c>
    </row>
    <row r="33" spans="1:2" x14ac:dyDescent="0.25">
      <c r="A33" s="23" t="s">
        <v>73</v>
      </c>
      <c r="B33" s="24" t="s">
        <v>76</v>
      </c>
    </row>
    <row r="34" spans="1:2" x14ac:dyDescent="0.25">
      <c r="A34" s="23" t="s">
        <v>74</v>
      </c>
      <c r="B34" s="24" t="s">
        <v>134</v>
      </c>
    </row>
    <row r="35" spans="1:2" x14ac:dyDescent="0.25">
      <c r="A35" s="23" t="s">
        <v>75</v>
      </c>
      <c r="B35" s="24" t="s">
        <v>135</v>
      </c>
    </row>
    <row r="36" spans="1:2" x14ac:dyDescent="0.25">
      <c r="A36" s="23" t="s">
        <v>81</v>
      </c>
      <c r="B36" s="24" t="s">
        <v>136</v>
      </c>
    </row>
    <row r="37" spans="1:2" x14ac:dyDescent="0.25">
      <c r="A37" s="23" t="s">
        <v>82</v>
      </c>
      <c r="B37" s="24" t="s">
        <v>137</v>
      </c>
    </row>
    <row r="38" spans="1:2" x14ac:dyDescent="0.25">
      <c r="A38" s="23" t="s">
        <v>83</v>
      </c>
      <c r="B38" s="24" t="s">
        <v>79</v>
      </c>
    </row>
    <row r="39" spans="1:2" x14ac:dyDescent="0.25">
      <c r="A39" s="23" t="s">
        <v>84</v>
      </c>
      <c r="B39" s="24" t="s">
        <v>138</v>
      </c>
    </row>
    <row r="40" spans="1:2" x14ac:dyDescent="0.25">
      <c r="A40" s="23" t="s">
        <v>85</v>
      </c>
      <c r="B40" s="24" t="s">
        <v>139</v>
      </c>
    </row>
    <row r="41" spans="1:2" x14ac:dyDescent="0.25">
      <c r="A41" s="23" t="s">
        <v>86</v>
      </c>
      <c r="B41" s="24" t="s">
        <v>140</v>
      </c>
    </row>
    <row r="42" spans="1:2" x14ac:dyDescent="0.25">
      <c r="A42" s="23" t="s">
        <v>87</v>
      </c>
      <c r="B42" s="24" t="s">
        <v>141</v>
      </c>
    </row>
    <row r="43" spans="1:2" x14ac:dyDescent="0.25">
      <c r="A43" s="23" t="s">
        <v>88</v>
      </c>
      <c r="B43" s="24" t="s">
        <v>142</v>
      </c>
    </row>
    <row r="44" spans="1:2" x14ac:dyDescent="0.25">
      <c r="A44" s="23" t="s">
        <v>89</v>
      </c>
      <c r="B44" s="24" t="s">
        <v>143</v>
      </c>
    </row>
    <row r="45" spans="1:2" x14ac:dyDescent="0.25">
      <c r="A45" s="23" t="s">
        <v>90</v>
      </c>
      <c r="B45" s="24" t="s">
        <v>144</v>
      </c>
    </row>
    <row r="46" spans="1:2" x14ac:dyDescent="0.25">
      <c r="A46" s="23" t="s">
        <v>91</v>
      </c>
      <c r="B46" s="24" t="s">
        <v>145</v>
      </c>
    </row>
    <row r="47" spans="1:2" x14ac:dyDescent="0.25">
      <c r="A47" s="23" t="s">
        <v>92</v>
      </c>
      <c r="B47" s="24" t="s">
        <v>146</v>
      </c>
    </row>
    <row r="48" spans="1:2" x14ac:dyDescent="0.25">
      <c r="A48" s="23" t="s">
        <v>93</v>
      </c>
      <c r="B48" s="24" t="s">
        <v>147</v>
      </c>
    </row>
    <row r="49" spans="1:2" x14ac:dyDescent="0.25">
      <c r="A49" s="23" t="s">
        <v>94</v>
      </c>
      <c r="B49" s="24" t="s">
        <v>148</v>
      </c>
    </row>
    <row r="50" spans="1:2" x14ac:dyDescent="0.25">
      <c r="A50" s="23" t="s">
        <v>95</v>
      </c>
      <c r="B50" s="24" t="s">
        <v>149</v>
      </c>
    </row>
    <row r="51" spans="1:2" x14ac:dyDescent="0.25">
      <c r="A51" s="23" t="s">
        <v>96</v>
      </c>
      <c r="B51" s="24" t="s">
        <v>150</v>
      </c>
    </row>
    <row r="52" spans="1:2" x14ac:dyDescent="0.25">
      <c r="A52" s="23" t="s">
        <v>97</v>
      </c>
      <c r="B52" s="24" t="s">
        <v>151</v>
      </c>
    </row>
    <row r="53" spans="1:2" x14ac:dyDescent="0.25">
      <c r="A53" s="23" t="s">
        <v>98</v>
      </c>
      <c r="B53" s="24" t="s">
        <v>152</v>
      </c>
    </row>
    <row r="54" spans="1:2" x14ac:dyDescent="0.25">
      <c r="A54" s="23" t="s">
        <v>99</v>
      </c>
      <c r="B54" s="24" t="s">
        <v>100</v>
      </c>
    </row>
    <row r="55" spans="1:2" x14ac:dyDescent="0.25">
      <c r="A55" t="s">
        <v>101</v>
      </c>
      <c r="B55" t="s">
        <v>78</v>
      </c>
    </row>
    <row r="56" spans="1:2" x14ac:dyDescent="0.25">
      <c r="A56" t="s">
        <v>102</v>
      </c>
      <c r="B56" t="s">
        <v>153</v>
      </c>
    </row>
    <row r="57" spans="1:2" x14ac:dyDescent="0.25">
      <c r="A57" t="s">
        <v>103</v>
      </c>
      <c r="B57" t="s">
        <v>154</v>
      </c>
    </row>
    <row r="58" spans="1:2" x14ac:dyDescent="0.25">
      <c r="A58" t="s">
        <v>104</v>
      </c>
      <c r="B58" t="s">
        <v>155</v>
      </c>
    </row>
    <row r="59" spans="1:2" x14ac:dyDescent="0.25">
      <c r="A59" t="s">
        <v>105</v>
      </c>
      <c r="B59" t="s">
        <v>156</v>
      </c>
    </row>
    <row r="60" spans="1:2" x14ac:dyDescent="0.25">
      <c r="A60" t="s">
        <v>106</v>
      </c>
      <c r="B60" t="s">
        <v>107</v>
      </c>
    </row>
  </sheetData>
  <sheetProtection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ySplit="3" topLeftCell="A56" activePane="bottomLeft" state="frozen"/>
      <selection pane="bottomLeft" activeCell="C61" sqref="C61"/>
    </sheetView>
  </sheetViews>
  <sheetFormatPr defaultRowHeight="15" x14ac:dyDescent="0.25"/>
  <cols>
    <col min="1" max="1" width="4.28515625" customWidth="1"/>
    <col min="2" max="2" width="27.28515625" customWidth="1"/>
    <col min="3" max="3" width="4" style="3" bestFit="1" customWidth="1"/>
    <col min="4" max="4" width="4" style="25" bestFit="1" customWidth="1"/>
    <col min="5" max="6" width="4" style="25" customWidth="1"/>
    <col min="7" max="7" width="3.5703125" style="25" customWidth="1"/>
    <col min="8" max="8" width="4" style="12" bestFit="1" customWidth="1"/>
    <col min="9" max="9" width="7.42578125" style="4" customWidth="1"/>
    <col min="10" max="10" width="3.7109375" style="4" bestFit="1" customWidth="1"/>
    <col min="11" max="12" width="3.7109375" style="1" bestFit="1" customWidth="1"/>
    <col min="13" max="13" width="3.7109375" style="1" customWidth="1"/>
    <col min="14" max="14" width="1.42578125" style="2" customWidth="1"/>
    <col min="15" max="15" width="8.28515625" style="3" customWidth="1"/>
    <col min="16" max="16" width="3.7109375" style="4" bestFit="1" customWidth="1"/>
    <col min="17" max="17" width="3.7109375" style="12" bestFit="1" customWidth="1"/>
  </cols>
  <sheetData>
    <row r="1" spans="1:17" ht="18.75" customHeight="1" x14ac:dyDescent="0.25">
      <c r="B1" t="s">
        <v>15</v>
      </c>
      <c r="C1" s="48" t="s">
        <v>42</v>
      </c>
      <c r="D1" s="49"/>
      <c r="E1" s="49"/>
      <c r="F1" s="49"/>
      <c r="G1" s="49"/>
      <c r="H1" s="50"/>
      <c r="I1" s="48" t="s">
        <v>10</v>
      </c>
      <c r="J1" s="49"/>
      <c r="K1" s="49"/>
      <c r="L1" s="49"/>
      <c r="M1" s="50"/>
      <c r="O1" s="51" t="s">
        <v>20</v>
      </c>
      <c r="P1" s="52"/>
      <c r="Q1" s="53"/>
    </row>
    <row r="2" spans="1:17" ht="15" customHeight="1" x14ac:dyDescent="0.25">
      <c r="C2" s="54" t="s">
        <v>40</v>
      </c>
      <c r="D2" s="56" t="s">
        <v>37</v>
      </c>
      <c r="E2" s="56" t="s">
        <v>43</v>
      </c>
      <c r="F2" s="56" t="s">
        <v>41</v>
      </c>
      <c r="G2" s="56" t="s">
        <v>38</v>
      </c>
      <c r="H2" s="61" t="s">
        <v>39</v>
      </c>
      <c r="I2" s="56" t="s">
        <v>12</v>
      </c>
      <c r="J2" s="58" t="s">
        <v>11</v>
      </c>
      <c r="K2" s="58" t="s">
        <v>13</v>
      </c>
      <c r="L2" s="60" t="s">
        <v>16</v>
      </c>
      <c r="M2" s="61" t="s">
        <v>17</v>
      </c>
      <c r="O2" s="51"/>
      <c r="P2" s="52"/>
      <c r="Q2" s="53"/>
    </row>
    <row r="3" spans="1:17" ht="190.5" customHeight="1" x14ac:dyDescent="0.25">
      <c r="A3" s="5" t="s">
        <v>0</v>
      </c>
      <c r="B3" s="6" t="s">
        <v>1</v>
      </c>
      <c r="C3" s="55"/>
      <c r="D3" s="57"/>
      <c r="E3" s="57"/>
      <c r="F3" s="57"/>
      <c r="G3" s="57"/>
      <c r="H3" s="61"/>
      <c r="I3" s="57"/>
      <c r="J3" s="59"/>
      <c r="K3" s="59"/>
      <c r="L3" s="57"/>
      <c r="M3" s="62"/>
      <c r="O3" s="21" t="s">
        <v>18</v>
      </c>
      <c r="P3" s="9" t="s">
        <v>11</v>
      </c>
      <c r="Q3" s="22" t="s">
        <v>19</v>
      </c>
    </row>
    <row r="4" spans="1:17" ht="8.25" customHeight="1" x14ac:dyDescent="0.25">
      <c r="A4" s="35"/>
      <c r="B4" s="36"/>
      <c r="C4" s="37"/>
      <c r="D4" s="38"/>
      <c r="E4" s="38"/>
      <c r="F4" s="38"/>
      <c r="G4" s="38"/>
      <c r="H4" s="39"/>
      <c r="I4" s="38"/>
      <c r="J4" s="38"/>
      <c r="K4" s="38"/>
      <c r="L4" s="38"/>
      <c r="M4" s="38"/>
      <c r="N4" s="40"/>
      <c r="O4" s="41"/>
      <c r="P4" s="42"/>
      <c r="Q4" s="39"/>
    </row>
    <row r="5" spans="1:17" x14ac:dyDescent="0.25">
      <c r="A5" s="29" t="str">
        <f>IF(ISBLANK('Team Names'!A4), "", 'Team Names'!A4)</f>
        <v>A02</v>
      </c>
      <c r="B5" s="30" t="str">
        <f>IF(ISBLANK('Team Names'!B4), "", 'Team Names'!B4)</f>
        <v xml:space="preserve">Lake Silver Elementary School-Lake Silver </v>
      </c>
      <c r="C5" s="13"/>
      <c r="D5" s="16"/>
      <c r="E5" s="16"/>
      <c r="F5" s="16"/>
      <c r="G5" s="16"/>
      <c r="H5" s="28"/>
      <c r="I5" s="27">
        <f>D5</f>
        <v>0</v>
      </c>
      <c r="J5" s="17" t="str">
        <f>IF(AND(C5="y",E5="y",F5="y",G5="y",H5="y"),"1",                    (IF(AND(C5="y",E5="y",F5="y",G5="y",H5="n"),"2",                       (IF(AND(C5="y",E5="y",F5="y",G5="n",H5="n"),"3",                   IF(AND(C5="n",E5="y",F5="y",G5="y",H5="y"),"2",                     IF(AND(C5="n",E5="y",F5="y",G5="y",H5="n"),"3","4")))))))</f>
        <v>4</v>
      </c>
      <c r="K5" s="17" t="str">
        <f>IF(COUNTIF(I$5:I$55,I5)=1,"n", "y")</f>
        <v>y</v>
      </c>
      <c r="L5" s="16"/>
      <c r="M5" s="20"/>
      <c r="O5" s="31">
        <f t="shared" ref="O5:O36" si="0">I5</f>
        <v>0</v>
      </c>
      <c r="P5" s="32" t="str">
        <f t="shared" ref="P5:P36" si="1">J5</f>
        <v>4</v>
      </c>
      <c r="Q5" s="33">
        <f>M5</f>
        <v>0</v>
      </c>
    </row>
    <row r="6" spans="1:17" x14ac:dyDescent="0.25">
      <c r="A6" s="29" t="str">
        <f>IF(ISBLANK('Team Names'!A5), "", 'Team Names'!A5)</f>
        <v>A03</v>
      </c>
      <c r="B6" s="30" t="str">
        <f>IF(ISBLANK('Team Names'!B5), "", 'Team Names'!B5)</f>
        <v>Durrance Elementary-Durrance Dolphins</v>
      </c>
      <c r="C6" s="13"/>
      <c r="D6" s="16"/>
      <c r="E6" s="16"/>
      <c r="F6" s="16"/>
      <c r="G6" s="16"/>
      <c r="H6" s="28"/>
      <c r="I6" s="27">
        <f t="shared" ref="I6:I55" si="2">D6</f>
        <v>0</v>
      </c>
      <c r="J6" s="17" t="str">
        <f t="shared" ref="J6:J55" si="3">IF(AND(C6="y",E6="y",F6="y",G6="y",H6="y"),"1",                    (IF(AND(C6="y",E6="y",F6="y",G6="y",H6="n"),"2",                       (IF(AND(C6="y",E6="y",F6="y",G6="n",H6="n"),"3",                   IF(AND(C6="n",E6="y",F6="y",G6="y",H6="y"),"2",                     IF(AND(C6="n",E6="y",F6="y",G6="y",H6="n"),"3","4")))))))</f>
        <v>4</v>
      </c>
      <c r="K6" s="17" t="str">
        <f t="shared" ref="K6:K55" si="4">IF(COUNTIF(I$5:I$55,I6)=1,"n", "y")</f>
        <v>y</v>
      </c>
      <c r="L6" s="16"/>
      <c r="M6" s="20"/>
      <c r="O6" s="31">
        <f t="shared" si="0"/>
        <v>0</v>
      </c>
      <c r="P6" s="32" t="str">
        <f t="shared" si="1"/>
        <v>4</v>
      </c>
      <c r="Q6" s="33">
        <f t="shared" ref="Q6:Q55" si="5">M6</f>
        <v>0</v>
      </c>
    </row>
    <row r="7" spans="1:17" x14ac:dyDescent="0.25">
      <c r="A7" s="29" t="str">
        <f>IF(ISBLANK('Team Names'!A6), "", 'Team Names'!A6)</f>
        <v>A04</v>
      </c>
      <c r="B7" s="30" t="str">
        <f>IF(ISBLANK('Team Names'!B6), "", 'Team Names'!B6)</f>
        <v>Seminole Science Charter School-The Rocket Boosters</v>
      </c>
      <c r="C7" s="13"/>
      <c r="D7" s="16"/>
      <c r="E7" s="16"/>
      <c r="F7" s="16"/>
      <c r="G7" s="16"/>
      <c r="H7" s="28"/>
      <c r="I7" s="27">
        <f t="shared" si="2"/>
        <v>0</v>
      </c>
      <c r="J7" s="17" t="str">
        <f t="shared" si="3"/>
        <v>4</v>
      </c>
      <c r="K7" s="17" t="str">
        <f t="shared" si="4"/>
        <v>y</v>
      </c>
      <c r="L7" s="16"/>
      <c r="M7" s="20"/>
      <c r="O7" s="31">
        <f t="shared" si="0"/>
        <v>0</v>
      </c>
      <c r="P7" s="32" t="str">
        <f t="shared" si="1"/>
        <v>4</v>
      </c>
      <c r="Q7" s="33">
        <f t="shared" si="5"/>
        <v>0</v>
      </c>
    </row>
    <row r="8" spans="1:17" x14ac:dyDescent="0.25">
      <c r="A8" s="29" t="str">
        <f>IF(ISBLANK('Team Names'!A7), "", 'Team Names'!A7)</f>
        <v>A05</v>
      </c>
      <c r="B8" s="30" t="str">
        <f>IF(ISBLANK('Team Names'!B7), "", 'Team Names'!B7)</f>
        <v>Azalea Park Elementary School-Azalea Park Elementary Team A</v>
      </c>
      <c r="C8" s="13"/>
      <c r="D8" s="16"/>
      <c r="E8" s="16"/>
      <c r="F8" s="16"/>
      <c r="G8" s="16"/>
      <c r="H8" s="28"/>
      <c r="I8" s="27">
        <f t="shared" si="2"/>
        <v>0</v>
      </c>
      <c r="J8" s="17" t="str">
        <f t="shared" si="3"/>
        <v>4</v>
      </c>
      <c r="K8" s="17" t="str">
        <f t="shared" si="4"/>
        <v>y</v>
      </c>
      <c r="L8" s="16"/>
      <c r="M8" s="20"/>
      <c r="O8" s="31">
        <f t="shared" si="0"/>
        <v>0</v>
      </c>
      <c r="P8" s="32" t="str">
        <f t="shared" si="1"/>
        <v>4</v>
      </c>
      <c r="Q8" s="33">
        <f t="shared" si="5"/>
        <v>0</v>
      </c>
    </row>
    <row r="9" spans="1:17" x14ac:dyDescent="0.25">
      <c r="A9" s="29" t="str">
        <f>IF(ISBLANK('Team Names'!A8), "", 'Team Names'!A8)</f>
        <v>A06</v>
      </c>
      <c r="B9" s="30" t="str">
        <f>IF(ISBLANK('Team Names'!B8), "", 'Team Names'!B8)</f>
        <v>Azalea Park Elementary School-Azalea Park Elementary Team B</v>
      </c>
      <c r="C9" s="13"/>
      <c r="D9" s="16"/>
      <c r="E9" s="16"/>
      <c r="F9" s="16"/>
      <c r="G9" s="16"/>
      <c r="H9" s="28"/>
      <c r="I9" s="27">
        <f t="shared" si="2"/>
        <v>0</v>
      </c>
      <c r="J9" s="17" t="str">
        <f t="shared" si="3"/>
        <v>4</v>
      </c>
      <c r="K9" s="17" t="str">
        <f t="shared" si="4"/>
        <v>y</v>
      </c>
      <c r="L9" s="16"/>
      <c r="M9" s="20"/>
      <c r="O9" s="31">
        <f t="shared" si="0"/>
        <v>0</v>
      </c>
      <c r="P9" s="32" t="str">
        <f t="shared" si="1"/>
        <v>4</v>
      </c>
      <c r="Q9" s="33">
        <f t="shared" si="5"/>
        <v>0</v>
      </c>
    </row>
    <row r="10" spans="1:17" x14ac:dyDescent="0.25">
      <c r="A10" s="29" t="str">
        <f>IF(ISBLANK('Team Names'!A9), "", 'Team Names'!A9)</f>
        <v>A07</v>
      </c>
      <c r="B10" s="30" t="str">
        <f>IF(ISBLANK('Team Names'!B9), "", 'Team Names'!B9)</f>
        <v>Seminole Science Charter School-Mad Bionic Scientists</v>
      </c>
      <c r="C10" s="13"/>
      <c r="D10" s="16"/>
      <c r="E10" s="16"/>
      <c r="F10" s="16"/>
      <c r="G10" s="16"/>
      <c r="H10" s="28"/>
      <c r="I10" s="27">
        <f t="shared" si="2"/>
        <v>0</v>
      </c>
      <c r="J10" s="17" t="str">
        <f t="shared" si="3"/>
        <v>4</v>
      </c>
      <c r="K10" s="17" t="str">
        <f t="shared" si="4"/>
        <v>y</v>
      </c>
      <c r="L10" s="16"/>
      <c r="M10" s="20"/>
      <c r="O10" s="31">
        <f t="shared" si="0"/>
        <v>0</v>
      </c>
      <c r="P10" s="32" t="str">
        <f t="shared" si="1"/>
        <v>4</v>
      </c>
      <c r="Q10" s="33">
        <f t="shared" si="5"/>
        <v>0</v>
      </c>
    </row>
    <row r="11" spans="1:17" x14ac:dyDescent="0.25">
      <c r="A11" s="29" t="str">
        <f>IF(ISBLANK('Team Names'!A10), "", 'Team Names'!A10)</f>
        <v>A10</v>
      </c>
      <c r="B11" s="30" t="str">
        <f>IF(ISBLANK('Team Names'!B10), "", 'Team Names'!B10)</f>
        <v>Orlando Science Elementary School-OSES 1</v>
      </c>
      <c r="C11" s="13"/>
      <c r="D11" s="16"/>
      <c r="E11" s="16"/>
      <c r="F11" s="16"/>
      <c r="G11" s="16"/>
      <c r="H11" s="28"/>
      <c r="I11" s="27">
        <f t="shared" si="2"/>
        <v>0</v>
      </c>
      <c r="J11" s="17" t="str">
        <f t="shared" si="3"/>
        <v>4</v>
      </c>
      <c r="K11" s="17" t="str">
        <f t="shared" si="4"/>
        <v>y</v>
      </c>
      <c r="L11" s="16"/>
      <c r="M11" s="20"/>
      <c r="O11" s="31">
        <f t="shared" si="0"/>
        <v>0</v>
      </c>
      <c r="P11" s="32" t="str">
        <f t="shared" si="1"/>
        <v>4</v>
      </c>
      <c r="Q11" s="33">
        <f t="shared" si="5"/>
        <v>0</v>
      </c>
    </row>
    <row r="12" spans="1:17" x14ac:dyDescent="0.25">
      <c r="A12" s="29" t="str">
        <f>IF(ISBLANK('Team Names'!A11), "", 'Team Names'!A11)</f>
        <v>A11</v>
      </c>
      <c r="B12" s="30" t="str">
        <f>IF(ISBLANK('Team Names'!B11), "", 'Team Names'!B11)</f>
        <v>Orlando Science Elementary School-OSES 2</v>
      </c>
      <c r="C12" s="13"/>
      <c r="D12" s="16"/>
      <c r="E12" s="16"/>
      <c r="F12" s="16"/>
      <c r="G12" s="16"/>
      <c r="H12" s="28"/>
      <c r="I12" s="27">
        <f t="shared" si="2"/>
        <v>0</v>
      </c>
      <c r="J12" s="17" t="str">
        <f t="shared" si="3"/>
        <v>4</v>
      </c>
      <c r="K12" s="17" t="str">
        <f t="shared" si="4"/>
        <v>y</v>
      </c>
      <c r="L12" s="16"/>
      <c r="M12" s="20"/>
      <c r="O12" s="31">
        <f t="shared" si="0"/>
        <v>0</v>
      </c>
      <c r="P12" s="32" t="str">
        <f t="shared" si="1"/>
        <v>4</v>
      </c>
      <c r="Q12" s="33">
        <f t="shared" si="5"/>
        <v>0</v>
      </c>
    </row>
    <row r="13" spans="1:17" x14ac:dyDescent="0.25">
      <c r="A13" s="29" t="str">
        <f>IF(ISBLANK('Team Names'!A12), "", 'Team Names'!A12)</f>
        <v>A12</v>
      </c>
      <c r="B13" s="30" t="str">
        <f>IF(ISBLANK('Team Names'!B12), "", 'Team Names'!B12)</f>
        <v>Orlando Science Elementary School-OSES-3</v>
      </c>
      <c r="C13" s="13"/>
      <c r="D13" s="16"/>
      <c r="E13" s="16"/>
      <c r="F13" s="16"/>
      <c r="G13" s="16"/>
      <c r="H13" s="28"/>
      <c r="I13" s="27">
        <f t="shared" si="2"/>
        <v>0</v>
      </c>
      <c r="J13" s="17" t="str">
        <f t="shared" si="3"/>
        <v>4</v>
      </c>
      <c r="K13" s="17" t="str">
        <f t="shared" si="4"/>
        <v>y</v>
      </c>
      <c r="L13" s="16"/>
      <c r="M13" s="20"/>
      <c r="O13" s="31">
        <f t="shared" si="0"/>
        <v>0</v>
      </c>
      <c r="P13" s="32" t="str">
        <f t="shared" si="1"/>
        <v>4</v>
      </c>
      <c r="Q13" s="33">
        <f t="shared" si="5"/>
        <v>0</v>
      </c>
    </row>
    <row r="14" spans="1:17" x14ac:dyDescent="0.25">
      <c r="A14" s="29" t="str">
        <f>IF(ISBLANK('Team Names'!A13), "", 'Team Names'!A13)</f>
        <v>A13</v>
      </c>
      <c r="B14" s="30" t="str">
        <f>IF(ISBLANK('Team Names'!B13), "", 'Team Names'!B13)</f>
        <v>Palmetto Elementary-Palmetto Elementary Tigers</v>
      </c>
      <c r="C14" s="13"/>
      <c r="D14" s="16"/>
      <c r="E14" s="16"/>
      <c r="F14" s="16"/>
      <c r="G14" s="16"/>
      <c r="H14" s="28"/>
      <c r="I14" s="27">
        <f t="shared" si="2"/>
        <v>0</v>
      </c>
      <c r="J14" s="17" t="str">
        <f t="shared" si="3"/>
        <v>4</v>
      </c>
      <c r="K14" s="17" t="str">
        <f t="shared" si="4"/>
        <v>y</v>
      </c>
      <c r="L14" s="16"/>
      <c r="M14" s="20"/>
      <c r="O14" s="31">
        <f t="shared" si="0"/>
        <v>0</v>
      </c>
      <c r="P14" s="32" t="str">
        <f t="shared" si="1"/>
        <v>4</v>
      </c>
      <c r="Q14" s="33">
        <f t="shared" si="5"/>
        <v>0</v>
      </c>
    </row>
    <row r="15" spans="1:17" x14ac:dyDescent="0.25">
      <c r="A15" s="29" t="str">
        <f>IF(ISBLANK('Team Names'!A14), "", 'Team Names'!A14)</f>
        <v>A15</v>
      </c>
      <c r="B15" s="30" t="str">
        <f>IF(ISBLANK('Team Names'!B14), "", 'Team Names'!B14)</f>
        <v>Brookshire Elementary School-Brookshire Brainiacs 1</v>
      </c>
      <c r="C15" s="13"/>
      <c r="D15" s="16"/>
      <c r="E15" s="16"/>
      <c r="F15" s="16"/>
      <c r="G15" s="16"/>
      <c r="H15" s="28"/>
      <c r="I15" s="27">
        <f t="shared" si="2"/>
        <v>0</v>
      </c>
      <c r="J15" s="17" t="str">
        <f t="shared" si="3"/>
        <v>4</v>
      </c>
      <c r="K15" s="17" t="str">
        <f t="shared" si="4"/>
        <v>y</v>
      </c>
      <c r="L15" s="16"/>
      <c r="M15" s="20"/>
      <c r="O15" s="31">
        <f t="shared" si="0"/>
        <v>0</v>
      </c>
      <c r="P15" s="32" t="str">
        <f t="shared" si="1"/>
        <v>4</v>
      </c>
      <c r="Q15" s="33">
        <f t="shared" si="5"/>
        <v>0</v>
      </c>
    </row>
    <row r="16" spans="1:17" x14ac:dyDescent="0.25">
      <c r="A16" s="29" t="str">
        <f>IF(ISBLANK('Team Names'!A15), "", 'Team Names'!A15)</f>
        <v>A16</v>
      </c>
      <c r="B16" s="30" t="str">
        <f>IF(ISBLANK('Team Names'!B15), "", 'Team Names'!B15)</f>
        <v>Brookshire Elementary School-Brookshire Brainiacs 2</v>
      </c>
      <c r="C16" s="13"/>
      <c r="D16" s="16"/>
      <c r="E16" s="16"/>
      <c r="F16" s="16"/>
      <c r="G16" s="16"/>
      <c r="H16" s="28"/>
      <c r="I16" s="27">
        <f t="shared" si="2"/>
        <v>0</v>
      </c>
      <c r="J16" s="17" t="str">
        <f t="shared" si="3"/>
        <v>4</v>
      </c>
      <c r="K16" s="17" t="str">
        <f t="shared" si="4"/>
        <v>y</v>
      </c>
      <c r="L16" s="16"/>
      <c r="M16" s="20"/>
      <c r="O16" s="31">
        <f t="shared" si="0"/>
        <v>0</v>
      </c>
      <c r="P16" s="32" t="str">
        <f t="shared" si="1"/>
        <v>4</v>
      </c>
      <c r="Q16" s="33">
        <f t="shared" si="5"/>
        <v>0</v>
      </c>
    </row>
    <row r="17" spans="1:17" x14ac:dyDescent="0.25">
      <c r="A17" s="29" t="str">
        <f>IF(ISBLANK('Team Names'!A16), "", 'Team Names'!A16)</f>
        <v>A19</v>
      </c>
      <c r="B17" s="30" t="str">
        <f>IF(ISBLANK('Team Names'!B16), "", 'Team Names'!B16)</f>
        <v>Out-of-Door Academy-ODA 2</v>
      </c>
      <c r="C17" s="13"/>
      <c r="D17" s="16"/>
      <c r="E17" s="16"/>
      <c r="F17" s="16"/>
      <c r="G17" s="16"/>
      <c r="H17" s="28"/>
      <c r="I17" s="27">
        <f t="shared" si="2"/>
        <v>0</v>
      </c>
      <c r="J17" s="17" t="str">
        <f t="shared" si="3"/>
        <v>4</v>
      </c>
      <c r="K17" s="17" t="str">
        <f t="shared" si="4"/>
        <v>y</v>
      </c>
      <c r="L17" s="16"/>
      <c r="M17" s="20"/>
      <c r="O17" s="31">
        <f t="shared" si="0"/>
        <v>0</v>
      </c>
      <c r="P17" s="32" t="str">
        <f t="shared" si="1"/>
        <v>4</v>
      </c>
      <c r="Q17" s="33">
        <f t="shared" si="5"/>
        <v>0</v>
      </c>
    </row>
    <row r="18" spans="1:17" x14ac:dyDescent="0.25">
      <c r="A18" s="29" t="str">
        <f>IF(ISBLANK('Team Names'!A17), "", 'Team Names'!A17)</f>
        <v>A20</v>
      </c>
      <c r="B18" s="30" t="str">
        <f>IF(ISBLANK('Team Names'!B17), "", 'Team Names'!B17)</f>
        <v>Out-of-Door Academy-ODA 3</v>
      </c>
      <c r="C18" s="13"/>
      <c r="D18" s="16"/>
      <c r="E18" s="16"/>
      <c r="F18" s="16"/>
      <c r="G18" s="16"/>
      <c r="H18" s="28"/>
      <c r="I18" s="27">
        <f t="shared" si="2"/>
        <v>0</v>
      </c>
      <c r="J18" s="17" t="str">
        <f t="shared" si="3"/>
        <v>4</v>
      </c>
      <c r="K18" s="17" t="str">
        <f t="shared" si="4"/>
        <v>y</v>
      </c>
      <c r="L18" s="16"/>
      <c r="M18" s="20"/>
      <c r="O18" s="31">
        <f t="shared" si="0"/>
        <v>0</v>
      </c>
      <c r="P18" s="32" t="str">
        <f t="shared" si="1"/>
        <v>4</v>
      </c>
      <c r="Q18" s="33">
        <f t="shared" si="5"/>
        <v>0</v>
      </c>
    </row>
    <row r="19" spans="1:17" x14ac:dyDescent="0.25">
      <c r="A19" s="29" t="str">
        <f>IF(ISBLANK('Team Names'!A18), "", 'Team Names'!A18)</f>
        <v>A21</v>
      </c>
      <c r="B19" s="30" t="str">
        <f>IF(ISBLANK('Team Names'!B18), "", 'Team Names'!B18)</f>
        <v>Aloma Elementary School-Aloma Eagles</v>
      </c>
      <c r="C19" s="13"/>
      <c r="D19" s="16"/>
      <c r="E19" s="16"/>
      <c r="F19" s="16"/>
      <c r="G19" s="16"/>
      <c r="H19" s="28"/>
      <c r="I19" s="27">
        <f t="shared" si="2"/>
        <v>0</v>
      </c>
      <c r="J19" s="17" t="str">
        <f t="shared" si="3"/>
        <v>4</v>
      </c>
      <c r="K19" s="17" t="str">
        <f t="shared" si="4"/>
        <v>y</v>
      </c>
      <c r="L19" s="16"/>
      <c r="M19" s="20"/>
      <c r="O19" s="31">
        <f t="shared" si="0"/>
        <v>0</v>
      </c>
      <c r="P19" s="32" t="str">
        <f t="shared" si="1"/>
        <v>4</v>
      </c>
      <c r="Q19" s="33">
        <f t="shared" si="5"/>
        <v>0</v>
      </c>
    </row>
    <row r="20" spans="1:17" x14ac:dyDescent="0.25">
      <c r="A20" s="29" t="str">
        <f>IF(ISBLANK('Team Names'!A19), "", 'Team Names'!A19)</f>
        <v>A22</v>
      </c>
      <c r="B20" s="30" t="str">
        <f>IF(ISBLANK('Team Names'!B19), "", 'Team Names'!B19)</f>
        <v>Pershing Elementary-Pershing Elementary Panthers</v>
      </c>
      <c r="C20" s="13"/>
      <c r="D20" s="16"/>
      <c r="E20" s="16"/>
      <c r="F20" s="16"/>
      <c r="G20" s="16"/>
      <c r="H20" s="28"/>
      <c r="I20" s="27">
        <f t="shared" si="2"/>
        <v>0</v>
      </c>
      <c r="J20" s="17" t="str">
        <f t="shared" si="3"/>
        <v>4</v>
      </c>
      <c r="K20" s="17" t="str">
        <f t="shared" si="4"/>
        <v>y</v>
      </c>
      <c r="L20" s="16"/>
      <c r="M20" s="20"/>
      <c r="O20" s="31">
        <f t="shared" si="0"/>
        <v>0</v>
      </c>
      <c r="P20" s="32" t="str">
        <f t="shared" si="1"/>
        <v>4</v>
      </c>
      <c r="Q20" s="33">
        <f t="shared" si="5"/>
        <v>0</v>
      </c>
    </row>
    <row r="21" spans="1:17" x14ac:dyDescent="0.25">
      <c r="A21" s="29" t="str">
        <f>IF(ISBLANK('Team Names'!A20), "", 'Team Names'!A20)</f>
        <v>A23</v>
      </c>
      <c r="B21" s="30" t="str">
        <f>IF(ISBLANK('Team Names'!B20), "", 'Team Names'!B20)</f>
        <v>Stone Lakes Elementary-Stone Lakes Eagles</v>
      </c>
      <c r="C21" s="13"/>
      <c r="D21" s="16"/>
      <c r="E21" s="16"/>
      <c r="F21" s="16"/>
      <c r="G21" s="16"/>
      <c r="H21" s="28"/>
      <c r="I21" s="27">
        <f t="shared" si="2"/>
        <v>0</v>
      </c>
      <c r="J21" s="17" t="str">
        <f t="shared" si="3"/>
        <v>4</v>
      </c>
      <c r="K21" s="17" t="str">
        <f t="shared" si="4"/>
        <v>y</v>
      </c>
      <c r="L21" s="16"/>
      <c r="M21" s="20"/>
      <c r="O21" s="31">
        <f t="shared" si="0"/>
        <v>0</v>
      </c>
      <c r="P21" s="32" t="str">
        <f t="shared" si="1"/>
        <v>4</v>
      </c>
      <c r="Q21" s="33">
        <f t="shared" si="5"/>
        <v>0</v>
      </c>
    </row>
    <row r="22" spans="1:17" x14ac:dyDescent="0.25">
      <c r="A22" s="29" t="str">
        <f>IF(ISBLANK('Team Names'!A21), "", 'Team Names'!A21)</f>
        <v>A24</v>
      </c>
      <c r="B22" s="30" t="str">
        <f>IF(ISBLANK('Team Names'!B21), "", 'Team Names'!B21)</f>
        <v>Dommerich Elementary-Dommerich Chiefs</v>
      </c>
      <c r="C22" s="13"/>
      <c r="D22" s="16"/>
      <c r="E22" s="16"/>
      <c r="F22" s="16"/>
      <c r="G22" s="16"/>
      <c r="H22" s="28"/>
      <c r="I22" s="27">
        <f t="shared" si="2"/>
        <v>0</v>
      </c>
      <c r="J22" s="17" t="str">
        <f t="shared" si="3"/>
        <v>4</v>
      </c>
      <c r="K22" s="17" t="str">
        <f t="shared" si="4"/>
        <v>y</v>
      </c>
      <c r="L22" s="16"/>
      <c r="M22" s="20"/>
      <c r="O22" s="31">
        <f t="shared" si="0"/>
        <v>0</v>
      </c>
      <c r="P22" s="32" t="str">
        <f t="shared" si="1"/>
        <v>4</v>
      </c>
      <c r="Q22" s="33">
        <f t="shared" si="5"/>
        <v>0</v>
      </c>
    </row>
    <row r="23" spans="1:17" x14ac:dyDescent="0.25">
      <c r="A23" s="29" t="str">
        <f>IF(ISBLANK('Team Names'!A22), "", 'Team Names'!A22)</f>
        <v>A25</v>
      </c>
      <c r="B23" s="30" t="str">
        <f>IF(ISBLANK('Team Names'!B22), "", 'Team Names'!B22)</f>
        <v>Out-of-Door Academy-ODA 1</v>
      </c>
      <c r="C23" s="13"/>
      <c r="D23" s="16"/>
      <c r="E23" s="16"/>
      <c r="F23" s="16"/>
      <c r="G23" s="16"/>
      <c r="H23" s="28"/>
      <c r="I23" s="27">
        <f t="shared" si="2"/>
        <v>0</v>
      </c>
      <c r="J23" s="17" t="str">
        <f t="shared" si="3"/>
        <v>4</v>
      </c>
      <c r="K23" s="17" t="str">
        <f t="shared" si="4"/>
        <v>y</v>
      </c>
      <c r="L23" s="16"/>
      <c r="M23" s="20"/>
      <c r="O23" s="31">
        <f t="shared" si="0"/>
        <v>0</v>
      </c>
      <c r="P23" s="32" t="str">
        <f t="shared" si="1"/>
        <v>4</v>
      </c>
      <c r="Q23" s="33">
        <f t="shared" si="5"/>
        <v>0</v>
      </c>
    </row>
    <row r="24" spans="1:17" x14ac:dyDescent="0.25">
      <c r="A24" s="29" t="str">
        <f>IF(ISBLANK('Team Names'!A23), "", 'Team Names'!A23)</f>
        <v>A28</v>
      </c>
      <c r="B24" s="30" t="str">
        <f>IF(ISBLANK('Team Names'!B23), "", 'Team Names'!B23)</f>
        <v>Loughman Oaks-Soaring with Science</v>
      </c>
      <c r="C24" s="13"/>
      <c r="D24" s="16"/>
      <c r="E24" s="16"/>
      <c r="F24" s="16"/>
      <c r="G24" s="16"/>
      <c r="H24" s="28"/>
      <c r="I24" s="27">
        <f t="shared" si="2"/>
        <v>0</v>
      </c>
      <c r="J24" s="17" t="str">
        <f t="shared" si="3"/>
        <v>4</v>
      </c>
      <c r="K24" s="17" t="str">
        <f t="shared" si="4"/>
        <v>y</v>
      </c>
      <c r="L24" s="16"/>
      <c r="M24" s="20"/>
      <c r="O24" s="31">
        <f t="shared" si="0"/>
        <v>0</v>
      </c>
      <c r="P24" s="32" t="str">
        <f t="shared" si="1"/>
        <v>4</v>
      </c>
      <c r="Q24" s="33">
        <f t="shared" si="5"/>
        <v>0</v>
      </c>
    </row>
    <row r="25" spans="1:17" x14ac:dyDescent="0.25">
      <c r="A25" s="29" t="str">
        <f>IF(ISBLANK('Team Names'!A24), "", 'Team Names'!A24)</f>
        <v>A29</v>
      </c>
      <c r="B25" s="30" t="str">
        <f>IF(ISBLANK('Team Names'!B24), "", 'Team Names'!B24)</f>
        <v>Blankner-Blankner Bulldogs - Team B</v>
      </c>
      <c r="C25" s="13"/>
      <c r="D25" s="16"/>
      <c r="E25" s="16"/>
      <c r="F25" s="16"/>
      <c r="G25" s="16"/>
      <c r="H25" s="28"/>
      <c r="I25" s="27">
        <f t="shared" si="2"/>
        <v>0</v>
      </c>
      <c r="J25" s="17" t="str">
        <f t="shared" si="3"/>
        <v>4</v>
      </c>
      <c r="K25" s="17" t="str">
        <f t="shared" si="4"/>
        <v>y</v>
      </c>
      <c r="L25" s="16"/>
      <c r="M25" s="20"/>
      <c r="O25" s="31">
        <f t="shared" si="0"/>
        <v>0</v>
      </c>
      <c r="P25" s="32" t="str">
        <f t="shared" si="1"/>
        <v>4</v>
      </c>
      <c r="Q25" s="33">
        <f t="shared" si="5"/>
        <v>0</v>
      </c>
    </row>
    <row r="26" spans="1:17" x14ac:dyDescent="0.25">
      <c r="A26" s="29" t="str">
        <f>IF(ISBLANK('Team Names'!A25), "", 'Team Names'!A25)</f>
        <v>A30</v>
      </c>
      <c r="B26" s="30" t="str">
        <f>IF(ISBLANK('Team Names'!B25), "", 'Team Names'!B25)</f>
        <v>Blankner-Blankner Bulldogs - Team A</v>
      </c>
      <c r="C26" s="13"/>
      <c r="D26" s="16"/>
      <c r="E26" s="16"/>
      <c r="F26" s="16"/>
      <c r="G26" s="16"/>
      <c r="H26" s="28"/>
      <c r="I26" s="27">
        <f t="shared" si="2"/>
        <v>0</v>
      </c>
      <c r="J26" s="17" t="str">
        <f t="shared" si="3"/>
        <v>4</v>
      </c>
      <c r="K26" s="17" t="str">
        <f t="shared" si="4"/>
        <v>y</v>
      </c>
      <c r="L26" s="16"/>
      <c r="M26" s="20"/>
      <c r="O26" s="31">
        <f t="shared" si="0"/>
        <v>0</v>
      </c>
      <c r="P26" s="32" t="str">
        <f t="shared" si="1"/>
        <v>4</v>
      </c>
      <c r="Q26" s="33">
        <f t="shared" si="5"/>
        <v>0</v>
      </c>
    </row>
    <row r="27" spans="1:17" x14ac:dyDescent="0.25">
      <c r="A27" s="29" t="str">
        <f>IF(ISBLANK('Team Names'!A26), "", 'Team Names'!A26)</f>
        <v>A31</v>
      </c>
      <c r="B27" s="30" t="str">
        <f>IF(ISBLANK('Team Names'!B26), "", 'Team Names'!B26)</f>
        <v>Princeton Elementary-Princeton Panthers</v>
      </c>
      <c r="C27" s="13"/>
      <c r="D27" s="16"/>
      <c r="E27" s="16"/>
      <c r="F27" s="16"/>
      <c r="G27" s="16"/>
      <c r="H27" s="28"/>
      <c r="I27" s="27">
        <f t="shared" si="2"/>
        <v>0</v>
      </c>
      <c r="J27" s="17" t="str">
        <f t="shared" si="3"/>
        <v>4</v>
      </c>
      <c r="K27" s="17" t="str">
        <f t="shared" si="4"/>
        <v>y</v>
      </c>
      <c r="L27" s="16"/>
      <c r="M27" s="20"/>
      <c r="O27" s="31">
        <f t="shared" si="0"/>
        <v>0</v>
      </c>
      <c r="P27" s="32" t="str">
        <f t="shared" si="1"/>
        <v>4</v>
      </c>
      <c r="Q27" s="33">
        <f t="shared" si="5"/>
        <v>0</v>
      </c>
    </row>
    <row r="28" spans="1:17" x14ac:dyDescent="0.25">
      <c r="A28" s="29" t="str">
        <f>IF(ISBLANK('Team Names'!A27), "", 'Team Names'!A27)</f>
        <v>A32</v>
      </c>
      <c r="B28" s="30" t="str">
        <f>IF(ISBLANK('Team Names'!B27), "", 'Team Names'!B27)</f>
        <v>Moss Park Elementary-Big Brain Theory 1</v>
      </c>
      <c r="C28" s="13"/>
      <c r="D28" s="16"/>
      <c r="E28" s="16"/>
      <c r="F28" s="16"/>
      <c r="G28" s="16"/>
      <c r="H28" s="28"/>
      <c r="I28" s="27">
        <f t="shared" si="2"/>
        <v>0</v>
      </c>
      <c r="J28" s="17" t="str">
        <f t="shared" si="3"/>
        <v>4</v>
      </c>
      <c r="K28" s="17" t="str">
        <f t="shared" si="4"/>
        <v>y</v>
      </c>
      <c r="L28" s="16"/>
      <c r="M28" s="20"/>
      <c r="O28" s="31">
        <f t="shared" si="0"/>
        <v>0</v>
      </c>
      <c r="P28" s="32" t="str">
        <f t="shared" si="1"/>
        <v>4</v>
      </c>
      <c r="Q28" s="33">
        <f t="shared" si="5"/>
        <v>0</v>
      </c>
    </row>
    <row r="29" spans="1:17" x14ac:dyDescent="0.25">
      <c r="A29" s="29" t="str">
        <f>IF(ISBLANK('Team Names'!A28), "", 'Team Names'!A28)</f>
        <v>A33</v>
      </c>
      <c r="B29" s="30" t="str">
        <f>IF(ISBLANK('Team Names'!B28), "", 'Team Names'!B28)</f>
        <v>Moss Park Elementary-Big Brain Theory 2</v>
      </c>
      <c r="C29" s="13"/>
      <c r="D29" s="16"/>
      <c r="E29" s="16"/>
      <c r="F29" s="16"/>
      <c r="G29" s="16"/>
      <c r="H29" s="28"/>
      <c r="I29" s="27">
        <f t="shared" si="2"/>
        <v>0</v>
      </c>
      <c r="J29" s="17" t="str">
        <f t="shared" si="3"/>
        <v>4</v>
      </c>
      <c r="K29" s="17" t="str">
        <f t="shared" si="4"/>
        <v>y</v>
      </c>
      <c r="L29" s="16"/>
      <c r="M29" s="20"/>
      <c r="O29" s="31">
        <f t="shared" si="0"/>
        <v>0</v>
      </c>
      <c r="P29" s="32" t="str">
        <f t="shared" si="1"/>
        <v>4</v>
      </c>
      <c r="Q29" s="33">
        <f t="shared" si="5"/>
        <v>0</v>
      </c>
    </row>
    <row r="30" spans="1:17" x14ac:dyDescent="0.25">
      <c r="A30" s="29" t="str">
        <f>IF(ISBLANK('Team Names'!A29), "", 'Team Names'!A29)</f>
        <v>A37</v>
      </c>
      <c r="B30" s="30" t="str">
        <f>IF(ISBLANK('Team Names'!B29), "", 'Team Names'!B29)</f>
        <v>Henderson Hammock Charter School-Henderson Hammock Hawks</v>
      </c>
      <c r="C30" s="13"/>
      <c r="D30" s="16"/>
      <c r="E30" s="16"/>
      <c r="F30" s="16"/>
      <c r="G30" s="16"/>
      <c r="H30" s="28"/>
      <c r="I30" s="27">
        <f t="shared" si="2"/>
        <v>0</v>
      </c>
      <c r="J30" s="17" t="str">
        <f t="shared" si="3"/>
        <v>4</v>
      </c>
      <c r="K30" s="17" t="str">
        <f t="shared" si="4"/>
        <v>y</v>
      </c>
      <c r="L30" s="16"/>
      <c r="M30" s="20"/>
      <c r="O30" s="31">
        <f t="shared" si="0"/>
        <v>0</v>
      </c>
      <c r="P30" s="32" t="str">
        <f t="shared" si="1"/>
        <v>4</v>
      </c>
      <c r="Q30" s="33">
        <f t="shared" si="5"/>
        <v>0</v>
      </c>
    </row>
    <row r="31" spans="1:17" x14ac:dyDescent="0.25">
      <c r="A31" s="29" t="str">
        <f>IF(ISBLANK('Team Names'!A30), "", 'Team Names'!A30)</f>
        <v>A38</v>
      </c>
      <c r="B31" s="30" t="str">
        <f>IF(ISBLANK('Team Names'!B30), "", 'Team Names'!B30)</f>
        <v>Discovery Academy of Science-DAS Tigers</v>
      </c>
      <c r="C31" s="13"/>
      <c r="D31" s="16"/>
      <c r="E31" s="16"/>
      <c r="F31" s="16"/>
      <c r="G31" s="16"/>
      <c r="H31" s="28"/>
      <c r="I31" s="27">
        <f t="shared" si="2"/>
        <v>0</v>
      </c>
      <c r="J31" s="17" t="str">
        <f t="shared" si="3"/>
        <v>4</v>
      </c>
      <c r="K31" s="17" t="str">
        <f t="shared" si="4"/>
        <v>y</v>
      </c>
      <c r="L31" s="16"/>
      <c r="M31" s="20"/>
      <c r="O31" s="31">
        <f t="shared" si="0"/>
        <v>0</v>
      </c>
      <c r="P31" s="32" t="str">
        <f t="shared" si="1"/>
        <v>4</v>
      </c>
      <c r="Q31" s="33">
        <f t="shared" si="5"/>
        <v>0</v>
      </c>
    </row>
    <row r="32" spans="1:17" x14ac:dyDescent="0.25">
      <c r="A32" s="29" t="str">
        <f>IF(ISBLANK('Team Names'!A31), "", 'Team Names'!A31)</f>
        <v>A39</v>
      </c>
      <c r="B32" s="30" t="str">
        <f>IF(ISBLANK('Team Names'!B31), "", 'Team Names'!B31)</f>
        <v>Discovery Academy of Science-DAS Tigers</v>
      </c>
      <c r="C32" s="13"/>
      <c r="D32" s="16"/>
      <c r="E32" s="16"/>
      <c r="F32" s="16"/>
      <c r="G32" s="16"/>
      <c r="H32" s="28"/>
      <c r="I32" s="27">
        <f t="shared" si="2"/>
        <v>0</v>
      </c>
      <c r="J32" s="17" t="str">
        <f t="shared" si="3"/>
        <v>4</v>
      </c>
      <c r="K32" s="17" t="str">
        <f t="shared" si="4"/>
        <v>y</v>
      </c>
      <c r="L32" s="16"/>
      <c r="M32" s="20"/>
      <c r="O32" s="31">
        <f t="shared" si="0"/>
        <v>0</v>
      </c>
      <c r="P32" s="32" t="str">
        <f t="shared" si="1"/>
        <v>4</v>
      </c>
      <c r="Q32" s="33">
        <f t="shared" si="5"/>
        <v>0</v>
      </c>
    </row>
    <row r="33" spans="1:17" x14ac:dyDescent="0.25">
      <c r="A33" s="29" t="str">
        <f>IF(ISBLANK('Team Names'!A32), "", 'Team Names'!A32)</f>
        <v>A40</v>
      </c>
      <c r="B33" s="30" t="str">
        <f>IF(ISBLANK('Team Names'!B32), "", 'Team Names'!B32)</f>
        <v>RCMA Wimauma Academy-RCMA Dolphins</v>
      </c>
      <c r="C33" s="13"/>
      <c r="D33" s="16"/>
      <c r="E33" s="16"/>
      <c r="F33" s="16"/>
      <c r="G33" s="16"/>
      <c r="H33" s="28"/>
      <c r="I33" s="27">
        <f t="shared" si="2"/>
        <v>0</v>
      </c>
      <c r="J33" s="17" t="str">
        <f t="shared" si="3"/>
        <v>4</v>
      </c>
      <c r="K33" s="17" t="str">
        <f t="shared" si="4"/>
        <v>y</v>
      </c>
      <c r="L33" s="16"/>
      <c r="M33" s="20"/>
      <c r="O33" s="31">
        <f t="shared" si="0"/>
        <v>0</v>
      </c>
      <c r="P33" s="32" t="str">
        <f t="shared" si="1"/>
        <v>4</v>
      </c>
      <c r="Q33" s="33">
        <f t="shared" si="5"/>
        <v>0</v>
      </c>
    </row>
    <row r="34" spans="1:17" x14ac:dyDescent="0.25">
      <c r="A34" s="29" t="str">
        <f>IF(ISBLANK('Team Names'!A33), "", 'Team Names'!A33)</f>
        <v>A41</v>
      </c>
      <c r="B34" s="30" t="str">
        <f>IF(ISBLANK('Team Names'!B33), "", 'Team Names'!B33)</f>
        <v>Sawgrass Bay Elementary-SBE Bobcats</v>
      </c>
      <c r="C34" s="13"/>
      <c r="D34" s="16"/>
      <c r="E34" s="16"/>
      <c r="F34" s="16"/>
      <c r="G34" s="16"/>
      <c r="H34" s="28"/>
      <c r="I34" s="27">
        <f t="shared" si="2"/>
        <v>0</v>
      </c>
      <c r="J34" s="17" t="str">
        <f t="shared" si="3"/>
        <v>4</v>
      </c>
      <c r="K34" s="17" t="str">
        <f t="shared" si="4"/>
        <v>y</v>
      </c>
      <c r="L34" s="16"/>
      <c r="M34" s="20"/>
      <c r="O34" s="31">
        <f t="shared" si="0"/>
        <v>0</v>
      </c>
      <c r="P34" s="32" t="str">
        <f t="shared" si="1"/>
        <v>4</v>
      </c>
      <c r="Q34" s="33">
        <f t="shared" si="5"/>
        <v>0</v>
      </c>
    </row>
    <row r="35" spans="1:17" x14ac:dyDescent="0.25">
      <c r="A35" s="29" t="str">
        <f>IF(ISBLANK('Team Names'!A34), "", 'Team Names'!A34)</f>
        <v>A42</v>
      </c>
      <c r="B35" s="30" t="str">
        <f>IF(ISBLANK('Team Names'!B34), "", 'Team Names'!B34)</f>
        <v>Fern Creek Elementary-Fern Creek</v>
      </c>
      <c r="C35" s="13"/>
      <c r="D35" s="16"/>
      <c r="E35" s="16"/>
      <c r="F35" s="16"/>
      <c r="G35" s="16"/>
      <c r="H35" s="28"/>
      <c r="I35" s="27">
        <f t="shared" si="2"/>
        <v>0</v>
      </c>
      <c r="J35" s="17" t="str">
        <f t="shared" si="3"/>
        <v>4</v>
      </c>
      <c r="K35" s="17" t="str">
        <f t="shared" si="4"/>
        <v>y</v>
      </c>
      <c r="L35" s="16"/>
      <c r="M35" s="20"/>
      <c r="O35" s="31">
        <f t="shared" si="0"/>
        <v>0</v>
      </c>
      <c r="P35" s="32" t="str">
        <f t="shared" si="1"/>
        <v>4</v>
      </c>
      <c r="Q35" s="33">
        <f t="shared" si="5"/>
        <v>0</v>
      </c>
    </row>
    <row r="36" spans="1:17" x14ac:dyDescent="0.25">
      <c r="A36" s="29" t="str">
        <f>IF(ISBLANK('Team Names'!A35), "", 'Team Names'!A35)</f>
        <v>A43</v>
      </c>
      <c r="B36" s="30" t="str">
        <f>IF(ISBLANK('Team Names'!B35), "", 'Team Names'!B35)</f>
        <v>Fern Creek Elementary-Fern Creek 2</v>
      </c>
      <c r="C36" s="13"/>
      <c r="D36" s="16"/>
      <c r="E36" s="16"/>
      <c r="F36" s="16"/>
      <c r="G36" s="16"/>
      <c r="H36" s="28"/>
      <c r="I36" s="27">
        <f t="shared" si="2"/>
        <v>0</v>
      </c>
      <c r="J36" s="17" t="str">
        <f t="shared" si="3"/>
        <v>4</v>
      </c>
      <c r="K36" s="17" t="str">
        <f t="shared" si="4"/>
        <v>y</v>
      </c>
      <c r="L36" s="16"/>
      <c r="M36" s="20"/>
      <c r="O36" s="31">
        <f t="shared" si="0"/>
        <v>0</v>
      </c>
      <c r="P36" s="32" t="str">
        <f t="shared" si="1"/>
        <v>4</v>
      </c>
      <c r="Q36" s="33">
        <f t="shared" si="5"/>
        <v>0</v>
      </c>
    </row>
    <row r="37" spans="1:17" x14ac:dyDescent="0.25">
      <c r="A37" s="29" t="str">
        <f>IF(ISBLANK('Team Names'!A36), "", 'Team Names'!A36)</f>
        <v>A46</v>
      </c>
      <c r="B37" s="30" t="str">
        <f>IF(ISBLANK('Team Names'!B36), "", 'Team Names'!B36)</f>
        <v>The Willow School-Tesla</v>
      </c>
      <c r="C37" s="13"/>
      <c r="D37" s="16"/>
      <c r="E37" s="16"/>
      <c r="F37" s="16"/>
      <c r="G37" s="16"/>
      <c r="H37" s="28"/>
      <c r="I37" s="27">
        <f t="shared" si="2"/>
        <v>0</v>
      </c>
      <c r="J37" s="17" t="str">
        <f t="shared" si="3"/>
        <v>4</v>
      </c>
      <c r="K37" s="17" t="str">
        <f t="shared" si="4"/>
        <v>y</v>
      </c>
      <c r="L37" s="16"/>
      <c r="M37" s="20"/>
      <c r="O37" s="31">
        <f t="shared" ref="O37:O55" si="6">I37</f>
        <v>0</v>
      </c>
      <c r="P37" s="32" t="str">
        <f t="shared" ref="P37:P55" si="7">J37</f>
        <v>4</v>
      </c>
      <c r="Q37" s="33">
        <f t="shared" si="5"/>
        <v>0</v>
      </c>
    </row>
    <row r="38" spans="1:17" x14ac:dyDescent="0.25">
      <c r="A38" s="29" t="str">
        <f>IF(ISBLANK('Team Names'!A37), "", 'Team Names'!A37)</f>
        <v>A47</v>
      </c>
      <c r="B38" s="30" t="str">
        <f>IF(ISBLANK('Team Names'!B37), "", 'Team Names'!B37)</f>
        <v>The Willow School-Willow Team Archimedes</v>
      </c>
      <c r="C38" s="13"/>
      <c r="D38" s="16"/>
      <c r="E38" s="16"/>
      <c r="F38" s="16"/>
      <c r="G38" s="16"/>
      <c r="H38" s="28"/>
      <c r="I38" s="27">
        <f t="shared" si="2"/>
        <v>0</v>
      </c>
      <c r="J38" s="17" t="str">
        <f t="shared" si="3"/>
        <v>4</v>
      </c>
      <c r="K38" s="17" t="str">
        <f t="shared" si="4"/>
        <v>y</v>
      </c>
      <c r="L38" s="16"/>
      <c r="M38" s="20"/>
      <c r="O38" s="31">
        <f t="shared" si="6"/>
        <v>0</v>
      </c>
      <c r="P38" s="32" t="str">
        <f t="shared" si="7"/>
        <v>4</v>
      </c>
      <c r="Q38" s="33">
        <f t="shared" si="5"/>
        <v>0</v>
      </c>
    </row>
    <row r="39" spans="1:17" x14ac:dyDescent="0.25">
      <c r="A39" s="29" t="str">
        <f>IF(ISBLANK('Team Names'!A38), "", 'Team Names'!A38)</f>
        <v>A48</v>
      </c>
      <c r="B39" s="30" t="str">
        <f>IF(ISBLANK('Team Names'!B38), "", 'Team Names'!B38)</f>
        <v>Wetherbee Elementary-Buzzing Scientist</v>
      </c>
      <c r="C39" s="13"/>
      <c r="D39" s="16"/>
      <c r="E39" s="16"/>
      <c r="F39" s="16"/>
      <c r="G39" s="16"/>
      <c r="H39" s="28"/>
      <c r="I39" s="27">
        <f t="shared" si="2"/>
        <v>0</v>
      </c>
      <c r="J39" s="17" t="str">
        <f t="shared" si="3"/>
        <v>4</v>
      </c>
      <c r="K39" s="17" t="str">
        <f t="shared" si="4"/>
        <v>y</v>
      </c>
      <c r="L39" s="16"/>
      <c r="M39" s="20"/>
      <c r="O39" s="31">
        <f t="shared" si="6"/>
        <v>0</v>
      </c>
      <c r="P39" s="32" t="str">
        <f t="shared" si="7"/>
        <v>4</v>
      </c>
      <c r="Q39" s="33">
        <f t="shared" si="5"/>
        <v>0</v>
      </c>
    </row>
    <row r="40" spans="1:17" x14ac:dyDescent="0.25">
      <c r="A40" s="29" t="str">
        <f>IF(ISBLANK('Team Names'!A39), "", 'Team Names'!A39)</f>
        <v>A51</v>
      </c>
      <c r="B40" s="30" t="str">
        <f>IF(ISBLANK('Team Names'!B39), "", 'Team Names'!B39)</f>
        <v>Step By Step Learning Academy -Monster Club</v>
      </c>
      <c r="C40" s="13"/>
      <c r="D40" s="16"/>
      <c r="E40" s="16"/>
      <c r="F40" s="16"/>
      <c r="G40" s="16"/>
      <c r="H40" s="28"/>
      <c r="I40" s="27">
        <f t="shared" si="2"/>
        <v>0</v>
      </c>
      <c r="J40" s="17" t="str">
        <f t="shared" si="3"/>
        <v>4</v>
      </c>
      <c r="K40" s="17" t="str">
        <f t="shared" si="4"/>
        <v>y</v>
      </c>
      <c r="L40" s="16"/>
      <c r="M40" s="20"/>
      <c r="O40" s="31">
        <f t="shared" si="6"/>
        <v>0</v>
      </c>
      <c r="P40" s="32" t="str">
        <f t="shared" si="7"/>
        <v>4</v>
      </c>
      <c r="Q40" s="33">
        <f t="shared" si="5"/>
        <v>0</v>
      </c>
    </row>
    <row r="41" spans="1:17" x14ac:dyDescent="0.25">
      <c r="A41" s="29" t="str">
        <f>IF(ISBLANK('Team Names'!A40), "", 'Team Names'!A40)</f>
        <v>A52</v>
      </c>
      <c r="B41" s="30" t="str">
        <f>IF(ISBLANK('Team Names'!B40), "", 'Team Names'!B40)</f>
        <v>Hillcrest Elementary -Hillcrest Heroes</v>
      </c>
      <c r="C41" s="13"/>
      <c r="D41" s="16"/>
      <c r="E41" s="16"/>
      <c r="F41" s="16"/>
      <c r="G41" s="16"/>
      <c r="H41" s="28"/>
      <c r="I41" s="27">
        <f t="shared" si="2"/>
        <v>0</v>
      </c>
      <c r="J41" s="17" t="str">
        <f t="shared" si="3"/>
        <v>4</v>
      </c>
      <c r="K41" s="17" t="str">
        <f t="shared" si="4"/>
        <v>y</v>
      </c>
      <c r="L41" s="16"/>
      <c r="M41" s="20"/>
      <c r="O41" s="31">
        <f t="shared" si="6"/>
        <v>0</v>
      </c>
      <c r="P41" s="32" t="str">
        <f t="shared" si="7"/>
        <v>4</v>
      </c>
      <c r="Q41" s="33">
        <f t="shared" si="5"/>
        <v>0</v>
      </c>
    </row>
    <row r="42" spans="1:17" x14ac:dyDescent="0.25">
      <c r="A42" s="29" t="str">
        <f>IF(ISBLANK('Team Names'!A41), "", 'Team Names'!A41)</f>
        <v>A53</v>
      </c>
      <c r="B42" s="30" t="str">
        <f>IF(ISBLANK('Team Names'!B41), "", 'Team Names'!B41)</f>
        <v>Lovell Elementary School-Lovell Innovators II</v>
      </c>
      <c r="C42" s="13"/>
      <c r="D42" s="16"/>
      <c r="E42" s="16"/>
      <c r="F42" s="16"/>
      <c r="G42" s="16"/>
      <c r="H42" s="28"/>
      <c r="I42" s="27">
        <f t="shared" si="2"/>
        <v>0</v>
      </c>
      <c r="J42" s="17" t="str">
        <f t="shared" si="3"/>
        <v>4</v>
      </c>
      <c r="K42" s="17" t="str">
        <f t="shared" si="4"/>
        <v>y</v>
      </c>
      <c r="L42" s="16"/>
      <c r="M42" s="20"/>
      <c r="O42" s="31">
        <f t="shared" si="6"/>
        <v>0</v>
      </c>
      <c r="P42" s="32" t="str">
        <f t="shared" si="7"/>
        <v>4</v>
      </c>
      <c r="Q42" s="33">
        <f t="shared" si="5"/>
        <v>0</v>
      </c>
    </row>
    <row r="43" spans="1:17" x14ac:dyDescent="0.25">
      <c r="A43" s="29" t="str">
        <f>IF(ISBLANK('Team Names'!A42), "", 'Team Names'!A42)</f>
        <v>A54</v>
      </c>
      <c r="B43" s="30" t="str">
        <f>IF(ISBLANK('Team Names'!B42), "", 'Team Names'!B42)</f>
        <v>Lovell Elementary School-Lovell Innovators</v>
      </c>
      <c r="C43" s="13"/>
      <c r="D43" s="16"/>
      <c r="E43" s="16"/>
      <c r="F43" s="16"/>
      <c r="G43" s="16"/>
      <c r="H43" s="28"/>
      <c r="I43" s="27">
        <f t="shared" si="2"/>
        <v>0</v>
      </c>
      <c r="J43" s="17" t="str">
        <f t="shared" si="3"/>
        <v>4</v>
      </c>
      <c r="K43" s="17" t="str">
        <f t="shared" si="4"/>
        <v>y</v>
      </c>
      <c r="L43" s="16"/>
      <c r="M43" s="20"/>
      <c r="O43" s="31">
        <f t="shared" si="6"/>
        <v>0</v>
      </c>
      <c r="P43" s="32" t="str">
        <f t="shared" si="7"/>
        <v>4</v>
      </c>
      <c r="Q43" s="33">
        <f t="shared" si="5"/>
        <v>0</v>
      </c>
    </row>
    <row r="44" spans="1:17" x14ac:dyDescent="0.25">
      <c r="A44" s="29" t="str">
        <f>IF(ISBLANK('Team Names'!A43), "", 'Team Names'!A43)</f>
        <v>A55</v>
      </c>
      <c r="B44" s="30" t="str">
        <f>IF(ISBLANK('Team Names'!B43), "", 'Team Names'!B43)</f>
        <v>Winegard Elementary School-Winegard Elementary</v>
      </c>
      <c r="C44" s="13"/>
      <c r="D44" s="16"/>
      <c r="E44" s="16"/>
      <c r="F44" s="16"/>
      <c r="G44" s="16"/>
      <c r="H44" s="28"/>
      <c r="I44" s="27">
        <f t="shared" si="2"/>
        <v>0</v>
      </c>
      <c r="J44" s="17" t="str">
        <f t="shared" si="3"/>
        <v>4</v>
      </c>
      <c r="K44" s="17" t="str">
        <f t="shared" si="4"/>
        <v>y</v>
      </c>
      <c r="L44" s="16"/>
      <c r="M44" s="20"/>
      <c r="O44" s="31">
        <f t="shared" si="6"/>
        <v>0</v>
      </c>
      <c r="P44" s="32" t="str">
        <f t="shared" si="7"/>
        <v>4</v>
      </c>
      <c r="Q44" s="33">
        <f t="shared" si="5"/>
        <v>0</v>
      </c>
    </row>
    <row r="45" spans="1:17" x14ac:dyDescent="0.25">
      <c r="A45" s="29" t="str">
        <f>IF(ISBLANK('Team Names'!A44), "", 'Team Names'!A44)</f>
        <v>A56</v>
      </c>
      <c r="B45" s="30" t="str">
        <f>IF(ISBLANK('Team Names'!B44), "", 'Team Names'!B44)</f>
        <v>Wolf Lake Elementary-Wolf Pack</v>
      </c>
      <c r="C45" s="13"/>
      <c r="D45" s="16"/>
      <c r="E45" s="16"/>
      <c r="F45" s="16"/>
      <c r="G45" s="16"/>
      <c r="H45" s="28"/>
      <c r="I45" s="27">
        <f t="shared" si="2"/>
        <v>0</v>
      </c>
      <c r="J45" s="17" t="str">
        <f t="shared" si="3"/>
        <v>4</v>
      </c>
      <c r="K45" s="17" t="str">
        <f t="shared" si="4"/>
        <v>y</v>
      </c>
      <c r="L45" s="16"/>
      <c r="M45" s="20"/>
      <c r="O45" s="31">
        <f t="shared" si="6"/>
        <v>0</v>
      </c>
      <c r="P45" s="32" t="str">
        <f t="shared" si="7"/>
        <v>4</v>
      </c>
      <c r="Q45" s="33">
        <f t="shared" si="5"/>
        <v>0</v>
      </c>
    </row>
    <row r="46" spans="1:17" x14ac:dyDescent="0.25">
      <c r="A46" s="29" t="str">
        <f>IF(ISBLANK('Team Names'!A45), "", 'Team Names'!A45)</f>
        <v>A57</v>
      </c>
      <c r="B46" s="30" t="str">
        <f>IF(ISBLANK('Team Names'!B45), "", 'Team Names'!B45)</f>
        <v>Windy Ridge K-8-WindyRidge SilverHawks</v>
      </c>
      <c r="C46" s="13"/>
      <c r="D46" s="16"/>
      <c r="E46" s="16"/>
      <c r="F46" s="16"/>
      <c r="G46" s="16"/>
      <c r="H46" s="28"/>
      <c r="I46" s="27">
        <f t="shared" si="2"/>
        <v>0</v>
      </c>
      <c r="J46" s="17" t="str">
        <f t="shared" si="3"/>
        <v>4</v>
      </c>
      <c r="K46" s="17" t="str">
        <f t="shared" si="4"/>
        <v>y</v>
      </c>
      <c r="L46" s="16"/>
      <c r="M46" s="20"/>
      <c r="O46" s="31">
        <f t="shared" si="6"/>
        <v>0</v>
      </c>
      <c r="P46" s="32" t="str">
        <f t="shared" si="7"/>
        <v>4</v>
      </c>
      <c r="Q46" s="33">
        <f t="shared" si="5"/>
        <v>0</v>
      </c>
    </row>
    <row r="47" spans="1:17" x14ac:dyDescent="0.25">
      <c r="A47" s="29" t="str">
        <f>IF(ISBLANK('Team Names'!A46), "", 'Team Names'!A46)</f>
        <v>A60</v>
      </c>
      <c r="B47" s="30" t="str">
        <f>IF(ISBLANK('Team Names'!B46), "", 'Team Names'!B46)</f>
        <v>Orlo Vista Elementary-Jaguars</v>
      </c>
      <c r="C47" s="13"/>
      <c r="D47" s="16"/>
      <c r="E47" s="16"/>
      <c r="F47" s="16"/>
      <c r="G47" s="16"/>
      <c r="H47" s="28"/>
      <c r="I47" s="27">
        <f t="shared" si="2"/>
        <v>0</v>
      </c>
      <c r="J47" s="17" t="str">
        <f t="shared" si="3"/>
        <v>4</v>
      </c>
      <c r="K47" s="17" t="str">
        <f t="shared" si="4"/>
        <v>y</v>
      </c>
      <c r="L47" s="16"/>
      <c r="M47" s="20"/>
      <c r="O47" s="31">
        <f t="shared" si="6"/>
        <v>0</v>
      </c>
      <c r="P47" s="32" t="str">
        <f t="shared" si="7"/>
        <v>4</v>
      </c>
      <c r="Q47" s="33">
        <f t="shared" si="5"/>
        <v>0</v>
      </c>
    </row>
    <row r="48" spans="1:17" x14ac:dyDescent="0.25">
      <c r="A48" s="29" t="str">
        <f>IF(ISBLANK('Team Names'!A47), "", 'Team Names'!A47)</f>
        <v>A61</v>
      </c>
      <c r="B48" s="30" t="str">
        <f>IF(ISBLANK('Team Names'!B47), "", 'Team Names'!B47)</f>
        <v>River City Science Academy Elementary-RCSA Little Rockets</v>
      </c>
      <c r="C48" s="13"/>
      <c r="D48" s="16"/>
      <c r="E48" s="16"/>
      <c r="F48" s="16"/>
      <c r="G48" s="16"/>
      <c r="H48" s="28"/>
      <c r="I48" s="27">
        <f t="shared" si="2"/>
        <v>0</v>
      </c>
      <c r="J48" s="17" t="str">
        <f t="shared" si="3"/>
        <v>4</v>
      </c>
      <c r="K48" s="17" t="str">
        <f t="shared" si="4"/>
        <v>y</v>
      </c>
      <c r="L48" s="16"/>
      <c r="M48" s="20"/>
      <c r="O48" s="31">
        <f t="shared" si="6"/>
        <v>0</v>
      </c>
      <c r="P48" s="32" t="str">
        <f t="shared" si="7"/>
        <v>4</v>
      </c>
      <c r="Q48" s="33">
        <f t="shared" si="5"/>
        <v>0</v>
      </c>
    </row>
    <row r="49" spans="1:17" x14ac:dyDescent="0.25">
      <c r="A49" s="29" t="str">
        <f>IF(ISBLANK('Team Names'!A48), "", 'Team Names'!A48)</f>
        <v>A62</v>
      </c>
      <c r="B49" s="30" t="str">
        <f>IF(ISBLANK('Team Names'!B48), "", 'Team Names'!B48)</f>
        <v>River City Science Academy Innovation-RCSA Innovation</v>
      </c>
      <c r="C49" s="13"/>
      <c r="D49" s="16"/>
      <c r="E49" s="16"/>
      <c r="F49" s="16"/>
      <c r="G49" s="16"/>
      <c r="H49" s="28"/>
      <c r="I49" s="27">
        <f t="shared" si="2"/>
        <v>0</v>
      </c>
      <c r="J49" s="17" t="str">
        <f t="shared" si="3"/>
        <v>4</v>
      </c>
      <c r="K49" s="17" t="str">
        <f t="shared" si="4"/>
        <v>y</v>
      </c>
      <c r="L49" s="16"/>
      <c r="M49" s="20"/>
      <c r="O49" s="31">
        <f t="shared" si="6"/>
        <v>0</v>
      </c>
      <c r="P49" s="32" t="str">
        <f t="shared" si="7"/>
        <v>4</v>
      </c>
      <c r="Q49" s="33">
        <f t="shared" si="5"/>
        <v>0</v>
      </c>
    </row>
    <row r="50" spans="1:17" x14ac:dyDescent="0.25">
      <c r="A50" s="29" t="str">
        <f>IF(ISBLANK('Team Names'!A49), "", 'Team Names'!A49)</f>
        <v>A65</v>
      </c>
      <c r="B50" s="30" t="str">
        <f>IF(ISBLANK('Team Names'!B49), "", 'Team Names'!B49)</f>
        <v>Killarney Elementary-Shamrocks</v>
      </c>
      <c r="C50" s="13"/>
      <c r="D50" s="16"/>
      <c r="E50" s="16"/>
      <c r="F50" s="16"/>
      <c r="G50" s="16"/>
      <c r="H50" s="28"/>
      <c r="I50" s="27">
        <f t="shared" si="2"/>
        <v>0</v>
      </c>
      <c r="J50" s="17" t="str">
        <f t="shared" si="3"/>
        <v>4</v>
      </c>
      <c r="K50" s="17" t="str">
        <f t="shared" si="4"/>
        <v>y</v>
      </c>
      <c r="L50" s="16"/>
      <c r="M50" s="20"/>
      <c r="O50" s="31">
        <f t="shared" si="6"/>
        <v>0</v>
      </c>
      <c r="P50" s="32" t="str">
        <f t="shared" si="7"/>
        <v>4</v>
      </c>
      <c r="Q50" s="33">
        <f t="shared" si="5"/>
        <v>0</v>
      </c>
    </row>
    <row r="51" spans="1:17" x14ac:dyDescent="0.25">
      <c r="A51" s="29" t="str">
        <f>IF(ISBLANK('Team Names'!A50), "", 'Team Names'!A50)</f>
        <v>A66</v>
      </c>
      <c r="B51" s="30" t="str">
        <f>IF(ISBLANK('Team Names'!B50), "", 'Team Names'!B50)</f>
        <v>Deerwood Elementary-Deerwood Eagles</v>
      </c>
      <c r="C51" s="13"/>
      <c r="D51" s="16"/>
      <c r="E51" s="16"/>
      <c r="F51" s="16"/>
      <c r="G51" s="16"/>
      <c r="H51" s="28"/>
      <c r="I51" s="27">
        <f t="shared" si="2"/>
        <v>0</v>
      </c>
      <c r="J51" s="17" t="str">
        <f t="shared" si="3"/>
        <v>4</v>
      </c>
      <c r="K51" s="17" t="str">
        <f t="shared" si="4"/>
        <v>y</v>
      </c>
      <c r="L51" s="16"/>
      <c r="M51" s="20"/>
      <c r="O51" s="31">
        <f t="shared" si="6"/>
        <v>0</v>
      </c>
      <c r="P51" s="32" t="str">
        <f t="shared" si="7"/>
        <v>4</v>
      </c>
      <c r="Q51" s="33">
        <f t="shared" si="5"/>
        <v>0</v>
      </c>
    </row>
    <row r="52" spans="1:17" x14ac:dyDescent="0.25">
      <c r="A52" s="29" t="str">
        <f>IF(ISBLANK('Team Names'!A51), "", 'Team Names'!A51)</f>
        <v>A67</v>
      </c>
      <c r="B52" s="30" t="str">
        <f>IF(ISBLANK('Team Names'!B51), "", 'Team Names'!B51)</f>
        <v>New Springs Schools-New Springs Eagles</v>
      </c>
      <c r="C52" s="13"/>
      <c r="D52" s="16"/>
      <c r="E52" s="16"/>
      <c r="F52" s="16"/>
      <c r="G52" s="16"/>
      <c r="H52" s="28"/>
      <c r="I52" s="27">
        <f t="shared" si="2"/>
        <v>0</v>
      </c>
      <c r="J52" s="17" t="str">
        <f t="shared" si="3"/>
        <v>4</v>
      </c>
      <c r="K52" s="17" t="str">
        <f t="shared" si="4"/>
        <v>y</v>
      </c>
      <c r="L52" s="16"/>
      <c r="M52" s="20"/>
      <c r="O52" s="31">
        <f t="shared" si="6"/>
        <v>0</v>
      </c>
      <c r="P52" s="32" t="str">
        <f t="shared" si="7"/>
        <v>4</v>
      </c>
      <c r="Q52" s="33">
        <f t="shared" si="5"/>
        <v>0</v>
      </c>
    </row>
    <row r="53" spans="1:17" x14ac:dyDescent="0.25">
      <c r="A53" s="29" t="str">
        <f>IF(ISBLANK('Team Names'!A52), "", 'Team Names'!A52)</f>
        <v>A68</v>
      </c>
      <c r="B53" s="30" t="str">
        <f>IF(ISBLANK('Team Names'!B52), "", 'Team Names'!B52)</f>
        <v>Sunset Park Elementary-Eagles!</v>
      </c>
      <c r="C53" s="13"/>
      <c r="D53" s="16"/>
      <c r="E53" s="16"/>
      <c r="F53" s="16"/>
      <c r="G53" s="16"/>
      <c r="H53" s="28"/>
      <c r="I53" s="27">
        <f t="shared" si="2"/>
        <v>0</v>
      </c>
      <c r="J53" s="17" t="str">
        <f t="shared" si="3"/>
        <v>4</v>
      </c>
      <c r="K53" s="17" t="str">
        <f t="shared" si="4"/>
        <v>y</v>
      </c>
      <c r="L53" s="16"/>
      <c r="M53" s="20"/>
      <c r="O53" s="31">
        <f t="shared" si="6"/>
        <v>0</v>
      </c>
      <c r="P53" s="32" t="str">
        <f t="shared" si="7"/>
        <v>4</v>
      </c>
      <c r="Q53" s="33">
        <f t="shared" si="5"/>
        <v>0</v>
      </c>
    </row>
    <row r="54" spans="1:17" x14ac:dyDescent="0.25">
      <c r="A54" s="29" t="str">
        <f>IF(ISBLANK('Team Names'!A53), "", 'Team Names'!A53)</f>
        <v>A69</v>
      </c>
      <c r="B54" s="30" t="str">
        <f>IF(ISBLANK('Team Names'!B53), "", 'Team Names'!B53)</f>
        <v>Dr. Phillips Elementary -DPES</v>
      </c>
      <c r="C54" s="13"/>
      <c r="D54" s="16"/>
      <c r="E54" s="16"/>
      <c r="F54" s="16"/>
      <c r="G54" s="16"/>
      <c r="H54" s="28"/>
      <c r="I54" s="27">
        <f t="shared" si="2"/>
        <v>0</v>
      </c>
      <c r="J54" s="17" t="str">
        <f t="shared" si="3"/>
        <v>4</v>
      </c>
      <c r="K54" s="17" t="str">
        <f t="shared" si="4"/>
        <v>y</v>
      </c>
      <c r="L54" s="16"/>
      <c r="M54" s="20"/>
      <c r="O54" s="31">
        <f t="shared" si="6"/>
        <v>0</v>
      </c>
      <c r="P54" s="32" t="str">
        <f t="shared" si="7"/>
        <v>4</v>
      </c>
      <c r="Q54" s="33">
        <f t="shared" si="5"/>
        <v>0</v>
      </c>
    </row>
    <row r="55" spans="1:17" x14ac:dyDescent="0.25">
      <c r="A55" s="29" t="str">
        <f>IF(ISBLANK('Team Names'!A54), "", 'Team Names'!A54)</f>
        <v>A70</v>
      </c>
      <c r="B55" s="30" t="str">
        <f>IF(ISBLANK('Team Names'!B54), "", 'Team Names'!B54)</f>
        <v>Orlando Science Elementary School-OSES 4</v>
      </c>
      <c r="C55" s="13"/>
      <c r="D55" s="16"/>
      <c r="E55" s="16"/>
      <c r="F55" s="16"/>
      <c r="G55" s="16"/>
      <c r="H55" s="28"/>
      <c r="I55" s="27">
        <f t="shared" si="2"/>
        <v>0</v>
      </c>
      <c r="J55" s="17" t="str">
        <f t="shared" si="3"/>
        <v>4</v>
      </c>
      <c r="K55" s="17" t="str">
        <f t="shared" si="4"/>
        <v>y</v>
      </c>
      <c r="L55" s="16"/>
      <c r="M55" s="20"/>
      <c r="O55" s="31">
        <f t="shared" si="6"/>
        <v>0</v>
      </c>
      <c r="P55" s="32" t="str">
        <f t="shared" si="7"/>
        <v>4</v>
      </c>
      <c r="Q55" s="33">
        <f t="shared" si="5"/>
        <v>0</v>
      </c>
    </row>
    <row r="56" spans="1:17" x14ac:dyDescent="0.25">
      <c r="A56" s="29" t="str">
        <f>IF(ISBLANK('Team Names'!A55), "", 'Team Names'!A55)</f>
        <v>A71</v>
      </c>
      <c r="B56" s="30" t="str">
        <f>IF(ISBLANK('Team Names'!B55), "", 'Team Names'!B55)</f>
        <v>StarChild Academy-STEAM Team</v>
      </c>
      <c r="C56" s="13"/>
      <c r="D56" s="16"/>
      <c r="E56" s="16"/>
      <c r="F56" s="16"/>
      <c r="G56" s="16"/>
      <c r="H56" s="28"/>
      <c r="I56" s="27">
        <f t="shared" ref="I56:I65" si="8">D56</f>
        <v>0</v>
      </c>
      <c r="J56" s="17" t="str">
        <f t="shared" ref="J56:J65" si="9">IF(AND(C56="y",E56="y",F56="y",G56="y",H56="y"),"1",                    (IF(AND(C56="y",E56="y",F56="y",G56="y",H56="n"),"2",                       (IF(AND(C56="y",E56="y",F56="y",G56="n",H56="n"),"3",                   IF(AND(C56="n",E56="y",F56="y",G56="y",H56="y"),"2",                     IF(AND(C56="n",E56="y",F56="y",G56="y",H56="n"),"3","4")))))))</f>
        <v>4</v>
      </c>
      <c r="K56" s="17" t="str">
        <f t="shared" ref="K56:K65" si="10">IF(COUNTIF(I$5:I$55,I56)=1,"n", "y")</f>
        <v>y</v>
      </c>
      <c r="L56" s="16"/>
      <c r="M56" s="20"/>
      <c r="O56" s="31">
        <f t="shared" ref="O56:O65" si="11">I56</f>
        <v>0</v>
      </c>
      <c r="P56" s="32" t="str">
        <f t="shared" ref="P56:P65" si="12">J56</f>
        <v>4</v>
      </c>
      <c r="Q56" s="33">
        <f t="shared" ref="Q56:Q65" si="13">M56</f>
        <v>0</v>
      </c>
    </row>
    <row r="57" spans="1:17" x14ac:dyDescent="0.25">
      <c r="A57" s="29" t="str">
        <f>IF(ISBLANK('Team Names'!A56), "", 'Team Names'!A56)</f>
        <v>A72</v>
      </c>
      <c r="B57" s="30" t="str">
        <f>IF(ISBLANK('Team Names'!B56), "", 'Team Names'!B56)</f>
        <v>Sunrise-Sunrise Eagles</v>
      </c>
      <c r="C57" s="13"/>
      <c r="D57" s="16"/>
      <c r="E57" s="16"/>
      <c r="F57" s="16"/>
      <c r="G57" s="16"/>
      <c r="H57" s="28"/>
      <c r="I57" s="27">
        <f t="shared" si="8"/>
        <v>0</v>
      </c>
      <c r="J57" s="17" t="str">
        <f t="shared" si="9"/>
        <v>4</v>
      </c>
      <c r="K57" s="17" t="str">
        <f t="shared" si="10"/>
        <v>y</v>
      </c>
      <c r="L57" s="16"/>
      <c r="M57" s="20"/>
      <c r="O57" s="31">
        <f t="shared" si="11"/>
        <v>0</v>
      </c>
      <c r="P57" s="32" t="str">
        <f t="shared" si="12"/>
        <v>4</v>
      </c>
      <c r="Q57" s="33">
        <f t="shared" si="13"/>
        <v>0</v>
      </c>
    </row>
    <row r="58" spans="1:17" x14ac:dyDescent="0.25">
      <c r="A58" s="29" t="str">
        <f>IF(ISBLANK('Team Names'!A57), "", 'Team Names'!A57)</f>
        <v>A73</v>
      </c>
      <c r="B58" s="30" t="str">
        <f>IF(ISBLANK('Team Names'!B57), "", 'Team Names'!B57)</f>
        <v>Rosemont Elementary School-Rosemont STEAM</v>
      </c>
      <c r="C58" s="13"/>
      <c r="D58" s="16"/>
      <c r="E58" s="16"/>
      <c r="F58" s="16"/>
      <c r="G58" s="16"/>
      <c r="H58" s="28"/>
      <c r="I58" s="27">
        <f t="shared" si="8"/>
        <v>0</v>
      </c>
      <c r="J58" s="17" t="str">
        <f t="shared" si="9"/>
        <v>4</v>
      </c>
      <c r="K58" s="17" t="str">
        <f t="shared" si="10"/>
        <v>y</v>
      </c>
      <c r="L58" s="16"/>
      <c r="M58" s="20"/>
      <c r="O58" s="31">
        <f t="shared" si="11"/>
        <v>0</v>
      </c>
      <c r="P58" s="32" t="str">
        <f t="shared" si="12"/>
        <v>4</v>
      </c>
      <c r="Q58" s="33">
        <f t="shared" si="13"/>
        <v>0</v>
      </c>
    </row>
    <row r="59" spans="1:17" x14ac:dyDescent="0.25">
      <c r="A59" s="29" t="str">
        <f>IF(ISBLANK('Team Names'!A58), "", 'Team Names'!A58)</f>
        <v>A74</v>
      </c>
      <c r="B59" s="30" t="str">
        <f>IF(ISBLANK('Team Names'!B58), "", 'Team Names'!B58)</f>
        <v>Palm Lake Elementary-Bobcats</v>
      </c>
      <c r="C59" s="13"/>
      <c r="D59" s="16"/>
      <c r="E59" s="16"/>
      <c r="F59" s="16"/>
      <c r="G59" s="16"/>
      <c r="H59" s="28"/>
      <c r="I59" s="27">
        <f t="shared" si="8"/>
        <v>0</v>
      </c>
      <c r="J59" s="17" t="str">
        <f t="shared" si="9"/>
        <v>4</v>
      </c>
      <c r="K59" s="17" t="str">
        <f t="shared" si="10"/>
        <v>y</v>
      </c>
      <c r="L59" s="16"/>
      <c r="M59" s="20"/>
      <c r="O59" s="31">
        <f t="shared" si="11"/>
        <v>0</v>
      </c>
      <c r="P59" s="32" t="str">
        <f t="shared" si="12"/>
        <v>4</v>
      </c>
      <c r="Q59" s="33">
        <f t="shared" si="13"/>
        <v>0</v>
      </c>
    </row>
    <row r="60" spans="1:17" x14ac:dyDescent="0.25">
      <c r="A60" s="29" t="str">
        <f>IF(ISBLANK('Team Names'!A59), "", 'Team Names'!A59)</f>
        <v>A76</v>
      </c>
      <c r="B60" s="30" t="str">
        <f>IF(ISBLANK('Team Names'!B59), "", 'Team Names'!B59)</f>
        <v>Rosemont Elementary School-E.C. Eagles</v>
      </c>
      <c r="C60" s="13"/>
      <c r="D60" s="16"/>
      <c r="E60" s="16"/>
      <c r="F60" s="16"/>
      <c r="G60" s="16"/>
      <c r="H60" s="28"/>
      <c r="I60" s="27">
        <f t="shared" si="8"/>
        <v>0</v>
      </c>
      <c r="J60" s="17" t="str">
        <f t="shared" si="9"/>
        <v>4</v>
      </c>
      <c r="K60" s="17" t="str">
        <f t="shared" si="10"/>
        <v>y</v>
      </c>
      <c r="L60" s="16"/>
      <c r="M60" s="20"/>
      <c r="O60" s="31">
        <f t="shared" si="11"/>
        <v>0</v>
      </c>
      <c r="P60" s="32" t="str">
        <f t="shared" si="12"/>
        <v>4</v>
      </c>
      <c r="Q60" s="33">
        <f t="shared" si="13"/>
        <v>0</v>
      </c>
    </row>
    <row r="61" spans="1:17" x14ac:dyDescent="0.25">
      <c r="A61" s="29" t="str">
        <f>IF(ISBLANK('Team Names'!A60), "", 'Team Names'!A60)</f>
        <v>A79</v>
      </c>
      <c r="B61" s="30" t="str">
        <f>IF(ISBLANK('Team Names'!B60), "", 'Team Names'!B60)</f>
        <v>Sadler Elementary School</v>
      </c>
      <c r="C61" s="13"/>
      <c r="D61" s="16"/>
      <c r="E61" s="16"/>
      <c r="F61" s="16"/>
      <c r="G61" s="16"/>
      <c r="H61" s="28"/>
      <c r="I61" s="27">
        <f t="shared" si="8"/>
        <v>0</v>
      </c>
      <c r="J61" s="17" t="str">
        <f t="shared" si="9"/>
        <v>4</v>
      </c>
      <c r="K61" s="17" t="str">
        <f t="shared" si="10"/>
        <v>y</v>
      </c>
      <c r="L61" s="16"/>
      <c r="M61" s="20"/>
      <c r="O61" s="31">
        <f t="shared" si="11"/>
        <v>0</v>
      </c>
      <c r="P61" s="32" t="str">
        <f t="shared" si="12"/>
        <v>4</v>
      </c>
      <c r="Q61" s="33">
        <f t="shared" si="13"/>
        <v>0</v>
      </c>
    </row>
    <row r="62" spans="1:17" x14ac:dyDescent="0.25">
      <c r="A62" s="29" t="str">
        <f>IF(ISBLANK('Team Names'!A61), "", 'Team Names'!A61)</f>
        <v/>
      </c>
      <c r="B62" s="30" t="str">
        <f>IF(ISBLANK('Team Names'!B61), "", 'Team Names'!B61)</f>
        <v/>
      </c>
      <c r="C62" s="13"/>
      <c r="D62" s="16"/>
      <c r="E62" s="16"/>
      <c r="F62" s="16"/>
      <c r="G62" s="16"/>
      <c r="H62" s="28"/>
      <c r="I62" s="27">
        <f t="shared" si="8"/>
        <v>0</v>
      </c>
      <c r="J62" s="17" t="str">
        <f t="shared" si="9"/>
        <v>4</v>
      </c>
      <c r="K62" s="17" t="str">
        <f t="shared" si="10"/>
        <v>y</v>
      </c>
      <c r="L62" s="16"/>
      <c r="M62" s="20"/>
      <c r="O62" s="31">
        <f t="shared" si="11"/>
        <v>0</v>
      </c>
      <c r="P62" s="32" t="str">
        <f t="shared" si="12"/>
        <v>4</v>
      </c>
      <c r="Q62" s="33">
        <f t="shared" si="13"/>
        <v>0</v>
      </c>
    </row>
    <row r="63" spans="1:17" x14ac:dyDescent="0.25">
      <c r="A63" s="29" t="str">
        <f>IF(ISBLANK('Team Names'!A62), "", 'Team Names'!A62)</f>
        <v/>
      </c>
      <c r="B63" s="30" t="str">
        <f>IF(ISBLANK('Team Names'!B62), "", 'Team Names'!B62)</f>
        <v/>
      </c>
      <c r="C63" s="13"/>
      <c r="D63" s="16"/>
      <c r="E63" s="16"/>
      <c r="F63" s="16"/>
      <c r="G63" s="16"/>
      <c r="H63" s="28"/>
      <c r="I63" s="27">
        <f t="shared" si="8"/>
        <v>0</v>
      </c>
      <c r="J63" s="17" t="str">
        <f t="shared" si="9"/>
        <v>4</v>
      </c>
      <c r="K63" s="17" t="str">
        <f t="shared" si="10"/>
        <v>y</v>
      </c>
      <c r="L63" s="16"/>
      <c r="M63" s="20"/>
      <c r="O63" s="31">
        <f t="shared" si="11"/>
        <v>0</v>
      </c>
      <c r="P63" s="32" t="str">
        <f t="shared" si="12"/>
        <v>4</v>
      </c>
      <c r="Q63" s="33">
        <f t="shared" si="13"/>
        <v>0</v>
      </c>
    </row>
    <row r="64" spans="1:17" x14ac:dyDescent="0.25">
      <c r="A64" s="29" t="str">
        <f>IF(ISBLANK('Team Names'!A63), "", 'Team Names'!A63)</f>
        <v/>
      </c>
      <c r="B64" s="30" t="str">
        <f>IF(ISBLANK('Team Names'!B63), "", 'Team Names'!B63)</f>
        <v/>
      </c>
      <c r="C64" s="13"/>
      <c r="D64" s="16"/>
      <c r="E64" s="16"/>
      <c r="F64" s="16"/>
      <c r="G64" s="16"/>
      <c r="H64" s="28"/>
      <c r="I64" s="27">
        <f t="shared" si="8"/>
        <v>0</v>
      </c>
      <c r="J64" s="17" t="str">
        <f t="shared" si="9"/>
        <v>4</v>
      </c>
      <c r="K64" s="17" t="str">
        <f t="shared" si="10"/>
        <v>y</v>
      </c>
      <c r="L64" s="16"/>
      <c r="M64" s="20"/>
      <c r="O64" s="31">
        <f t="shared" si="11"/>
        <v>0</v>
      </c>
      <c r="P64" s="32" t="str">
        <f t="shared" si="12"/>
        <v>4</v>
      </c>
      <c r="Q64" s="33">
        <f t="shared" si="13"/>
        <v>0</v>
      </c>
    </row>
    <row r="65" spans="1:17" x14ac:dyDescent="0.25">
      <c r="A65" s="29" t="str">
        <f>IF(ISBLANK('Team Names'!A64), "", 'Team Names'!A64)</f>
        <v/>
      </c>
      <c r="B65" s="30" t="str">
        <f>IF(ISBLANK('Team Names'!B64), "", 'Team Names'!B64)</f>
        <v/>
      </c>
      <c r="C65" s="13"/>
      <c r="D65" s="16"/>
      <c r="E65" s="16"/>
      <c r="F65" s="16"/>
      <c r="G65" s="16"/>
      <c r="H65" s="28"/>
      <c r="I65" s="27">
        <f t="shared" si="8"/>
        <v>0</v>
      </c>
      <c r="J65" s="17" t="str">
        <f t="shared" si="9"/>
        <v>4</v>
      </c>
      <c r="K65" s="17" t="str">
        <f t="shared" si="10"/>
        <v>y</v>
      </c>
      <c r="L65" s="16"/>
      <c r="M65" s="20"/>
      <c r="O65" s="31">
        <f t="shared" si="11"/>
        <v>0</v>
      </c>
      <c r="P65" s="32" t="str">
        <f t="shared" si="12"/>
        <v>4</v>
      </c>
      <c r="Q65" s="33">
        <f t="shared" si="13"/>
        <v>0</v>
      </c>
    </row>
  </sheetData>
  <sheetProtection sheet="1" objects="1" scenarios="1" sort="0" autoFilter="0"/>
  <autoFilter ref="A4:Q4"/>
  <mergeCells count="14">
    <mergeCell ref="C1:H1"/>
    <mergeCell ref="I1:M1"/>
    <mergeCell ref="O1:Q2"/>
    <mergeCell ref="C2:C3"/>
    <mergeCell ref="G2:G3"/>
    <mergeCell ref="E2:E3"/>
    <mergeCell ref="F2:F3"/>
    <mergeCell ref="I2:I3"/>
    <mergeCell ref="D2:D3"/>
    <mergeCell ref="J2:J3"/>
    <mergeCell ref="K2:K3"/>
    <mergeCell ref="L2:L3"/>
    <mergeCell ref="M2:M3"/>
    <mergeCell ref="H2:H3"/>
  </mergeCells>
  <conditionalFormatting sqref="K2 K5:K1048576">
    <cfRule type="containsText" dxfId="10" priority="2" operator="containsText" text="y">
      <formula>NOT(ISERROR(SEARCH("y",K2)))</formula>
    </cfRule>
  </conditionalFormatting>
  <conditionalFormatting sqref="I1:I2 I5:I1048576">
    <cfRule type="duplicateValues" dxfId="9" priority="3"/>
  </conditionalFormatting>
  <conditionalFormatting sqref="C1">
    <cfRule type="duplicateValues" dxfId="8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ySplit="3" topLeftCell="A56" activePane="bottomLeft" state="frozen"/>
      <selection pane="bottomLeft" activeCell="O59" sqref="O59"/>
    </sheetView>
  </sheetViews>
  <sheetFormatPr defaultRowHeight="15" x14ac:dyDescent="0.25"/>
  <cols>
    <col min="1" max="1" width="4.28515625" customWidth="1"/>
    <col min="2" max="2" width="27.28515625" customWidth="1"/>
    <col min="3" max="3" width="4" style="3" bestFit="1" customWidth="1"/>
    <col min="4" max="4" width="3.7109375" style="25" bestFit="1" customWidth="1"/>
    <col min="5" max="5" width="3.5703125" style="4" customWidth="1"/>
    <col min="6" max="7" width="3.7109375" style="4" bestFit="1" customWidth="1"/>
    <col min="8" max="8" width="8" style="12" customWidth="1"/>
    <col min="9" max="9" width="7.42578125" style="4" customWidth="1"/>
    <col min="10" max="10" width="3.7109375" style="4" bestFit="1" customWidth="1"/>
    <col min="11" max="12" width="3.7109375" style="1" bestFit="1" customWidth="1"/>
    <col min="13" max="13" width="3.7109375" style="1" customWidth="1"/>
    <col min="14" max="14" width="1.42578125" style="2" customWidth="1"/>
    <col min="15" max="15" width="8.28515625" style="3" customWidth="1"/>
    <col min="16" max="16" width="3.7109375" style="4" bestFit="1" customWidth="1"/>
    <col min="17" max="17" width="3.7109375" style="12" bestFit="1" customWidth="1"/>
  </cols>
  <sheetData>
    <row r="1" spans="1:17" ht="18.75" customHeight="1" x14ac:dyDescent="0.25">
      <c r="B1" t="s">
        <v>15</v>
      </c>
      <c r="C1" s="48" t="s">
        <v>25</v>
      </c>
      <c r="D1" s="49"/>
      <c r="E1" s="49"/>
      <c r="F1" s="49"/>
      <c r="G1" s="49"/>
      <c r="H1" s="50"/>
      <c r="I1" s="48" t="s">
        <v>10</v>
      </c>
      <c r="J1" s="49"/>
      <c r="K1" s="49"/>
      <c r="L1" s="49"/>
      <c r="M1" s="50"/>
      <c r="O1" s="51" t="s">
        <v>20</v>
      </c>
      <c r="P1" s="52"/>
      <c r="Q1" s="53"/>
    </row>
    <row r="2" spans="1:17" ht="15" customHeight="1" x14ac:dyDescent="0.25">
      <c r="C2" s="54" t="s">
        <v>31</v>
      </c>
      <c r="D2" s="56" t="s">
        <v>32</v>
      </c>
      <c r="E2" s="63" t="s">
        <v>33</v>
      </c>
      <c r="F2" s="56" t="s">
        <v>34</v>
      </c>
      <c r="G2" s="56" t="s">
        <v>35</v>
      </c>
      <c r="H2" s="61" t="s">
        <v>36</v>
      </c>
      <c r="I2" s="54" t="s">
        <v>12</v>
      </c>
      <c r="J2" s="58" t="s">
        <v>11</v>
      </c>
      <c r="K2" s="58" t="s">
        <v>13</v>
      </c>
      <c r="L2" s="60" t="s">
        <v>16</v>
      </c>
      <c r="M2" s="61" t="s">
        <v>17</v>
      </c>
      <c r="O2" s="51"/>
      <c r="P2" s="52"/>
      <c r="Q2" s="53"/>
    </row>
    <row r="3" spans="1:17" ht="184.5" customHeight="1" x14ac:dyDescent="0.25">
      <c r="A3" s="5" t="s">
        <v>0</v>
      </c>
      <c r="B3" s="6" t="s">
        <v>1</v>
      </c>
      <c r="C3" s="54"/>
      <c r="D3" s="56"/>
      <c r="E3" s="63"/>
      <c r="F3" s="56"/>
      <c r="G3" s="56"/>
      <c r="H3" s="61"/>
      <c r="I3" s="55"/>
      <c r="J3" s="59"/>
      <c r="K3" s="59"/>
      <c r="L3" s="57"/>
      <c r="M3" s="62"/>
      <c r="O3" s="21" t="s">
        <v>18</v>
      </c>
      <c r="P3" s="9" t="s">
        <v>11</v>
      </c>
      <c r="Q3" s="22" t="s">
        <v>19</v>
      </c>
    </row>
    <row r="4" spans="1:17" ht="8.25" customHeight="1" x14ac:dyDescent="0.25">
      <c r="A4" s="35"/>
      <c r="B4" s="36"/>
      <c r="C4" s="41"/>
      <c r="D4" s="42"/>
      <c r="E4" s="43"/>
      <c r="F4" s="42"/>
      <c r="G4" s="42"/>
      <c r="H4" s="39"/>
      <c r="I4" s="38"/>
      <c r="J4" s="38"/>
      <c r="K4" s="38"/>
      <c r="L4" s="38"/>
      <c r="M4" s="38"/>
      <c r="N4" s="40"/>
      <c r="O4" s="41"/>
      <c r="P4" s="42"/>
      <c r="Q4" s="39"/>
    </row>
    <row r="5" spans="1:17" x14ac:dyDescent="0.25">
      <c r="A5" s="29" t="str">
        <f>IF(ISBLANK('Team Names'!A4), "", 'Team Names'!A4)</f>
        <v>A02</v>
      </c>
      <c r="B5" s="30" t="str">
        <f>IF(ISBLANK('Team Names'!B4), "", 'Team Names'!B4)</f>
        <v xml:space="preserve">Lake Silver Elementary School-Lake Silver </v>
      </c>
      <c r="C5" s="13"/>
      <c r="D5" s="16"/>
      <c r="E5" s="16"/>
      <c r="F5" s="16"/>
      <c r="G5" s="16"/>
      <c r="H5" s="14"/>
      <c r="I5" s="27">
        <f>IFERROR(IF(ISBLANK(H5),(D5),H5),"-")</f>
        <v>0</v>
      </c>
      <c r="J5" s="17" t="str">
        <f>IF(AND(C5="Y", E5="y", F5="y", G5="y"), "1", IF(AND(G5="n", C5="y", E5="y", F5="y"), "2", "3"))</f>
        <v>3</v>
      </c>
      <c r="K5" s="17" t="str">
        <f>IF(COUNTIF(I$5:I$55,I5)=1,"n", "y")</f>
        <v>y</v>
      </c>
      <c r="L5" s="16"/>
      <c r="M5" s="20"/>
      <c r="O5" s="31">
        <f t="shared" ref="O5:O36" si="0">I5</f>
        <v>0</v>
      </c>
      <c r="P5" s="32" t="str">
        <f t="shared" ref="P5:P36" si="1">J5</f>
        <v>3</v>
      </c>
      <c r="Q5" s="33">
        <f>M5</f>
        <v>0</v>
      </c>
    </row>
    <row r="6" spans="1:17" x14ac:dyDescent="0.25">
      <c r="A6" s="29" t="str">
        <f>IF(ISBLANK('Team Names'!A5), "", 'Team Names'!A5)</f>
        <v>A03</v>
      </c>
      <c r="B6" s="30" t="str">
        <f>IF(ISBLANK('Team Names'!B5), "", 'Team Names'!B5)</f>
        <v>Durrance Elementary-Durrance Dolphins</v>
      </c>
      <c r="C6" s="13"/>
      <c r="D6" s="16"/>
      <c r="E6" s="16"/>
      <c r="F6" s="16"/>
      <c r="G6" s="16"/>
      <c r="H6" s="14"/>
      <c r="I6" s="27">
        <f t="shared" ref="I6:I55" si="2">IFERROR(IF(ISBLANK(H6),(D6),H6),"-")</f>
        <v>0</v>
      </c>
      <c r="J6" s="17" t="str">
        <f t="shared" ref="J6:J55" si="3">IF(AND(C6="Y", E6="y", F6="y", G6="y"), "1", IF(AND(G6="n", C6="y", E6="y", F6="y"), "2", "3"))</f>
        <v>3</v>
      </c>
      <c r="K6" s="17" t="str">
        <f t="shared" ref="K6:K55" si="4">IF(COUNTIF(I$5:I$55,I6)=1,"n", "y")</f>
        <v>y</v>
      </c>
      <c r="L6" s="16"/>
      <c r="M6" s="20"/>
      <c r="O6" s="31">
        <f t="shared" si="0"/>
        <v>0</v>
      </c>
      <c r="P6" s="32" t="str">
        <f t="shared" si="1"/>
        <v>3</v>
      </c>
      <c r="Q6" s="33">
        <f t="shared" ref="Q6:Q55" si="5">M6</f>
        <v>0</v>
      </c>
    </row>
    <row r="7" spans="1:17" x14ac:dyDescent="0.25">
      <c r="A7" s="29" t="str">
        <f>IF(ISBLANK('Team Names'!A6), "", 'Team Names'!A6)</f>
        <v>A04</v>
      </c>
      <c r="B7" s="30" t="str">
        <f>IF(ISBLANK('Team Names'!B6), "", 'Team Names'!B6)</f>
        <v>Seminole Science Charter School-The Rocket Boosters</v>
      </c>
      <c r="C7" s="13"/>
      <c r="D7" s="16"/>
      <c r="E7" s="16"/>
      <c r="F7" s="16"/>
      <c r="G7" s="16"/>
      <c r="H7" s="14"/>
      <c r="I7" s="27">
        <f t="shared" si="2"/>
        <v>0</v>
      </c>
      <c r="J7" s="17" t="str">
        <f t="shared" si="3"/>
        <v>3</v>
      </c>
      <c r="K7" s="17" t="str">
        <f t="shared" si="4"/>
        <v>y</v>
      </c>
      <c r="L7" s="16"/>
      <c r="M7" s="20"/>
      <c r="O7" s="31">
        <f t="shared" si="0"/>
        <v>0</v>
      </c>
      <c r="P7" s="32" t="str">
        <f t="shared" si="1"/>
        <v>3</v>
      </c>
      <c r="Q7" s="33">
        <f t="shared" si="5"/>
        <v>0</v>
      </c>
    </row>
    <row r="8" spans="1:17" x14ac:dyDescent="0.25">
      <c r="A8" s="29" t="str">
        <f>IF(ISBLANK('Team Names'!A7), "", 'Team Names'!A7)</f>
        <v>A05</v>
      </c>
      <c r="B8" s="30" t="str">
        <f>IF(ISBLANK('Team Names'!B7), "", 'Team Names'!B7)</f>
        <v>Azalea Park Elementary School-Azalea Park Elementary Team A</v>
      </c>
      <c r="C8" s="13"/>
      <c r="D8" s="16"/>
      <c r="E8" s="16"/>
      <c r="F8" s="16"/>
      <c r="G8" s="16"/>
      <c r="H8" s="14"/>
      <c r="I8" s="27">
        <f t="shared" si="2"/>
        <v>0</v>
      </c>
      <c r="J8" s="17" t="str">
        <f t="shared" si="3"/>
        <v>3</v>
      </c>
      <c r="K8" s="17" t="str">
        <f t="shared" si="4"/>
        <v>y</v>
      </c>
      <c r="L8" s="16"/>
      <c r="M8" s="20"/>
      <c r="O8" s="31">
        <f t="shared" si="0"/>
        <v>0</v>
      </c>
      <c r="P8" s="32" t="str">
        <f t="shared" si="1"/>
        <v>3</v>
      </c>
      <c r="Q8" s="33">
        <f t="shared" si="5"/>
        <v>0</v>
      </c>
    </row>
    <row r="9" spans="1:17" x14ac:dyDescent="0.25">
      <c r="A9" s="29" t="str">
        <f>IF(ISBLANK('Team Names'!A8), "", 'Team Names'!A8)</f>
        <v>A06</v>
      </c>
      <c r="B9" s="30" t="str">
        <f>IF(ISBLANK('Team Names'!B8), "", 'Team Names'!B8)</f>
        <v>Azalea Park Elementary School-Azalea Park Elementary Team B</v>
      </c>
      <c r="C9" s="13"/>
      <c r="D9" s="16"/>
      <c r="E9" s="16"/>
      <c r="F9" s="16"/>
      <c r="G9" s="16"/>
      <c r="H9" s="14"/>
      <c r="I9" s="27">
        <f t="shared" si="2"/>
        <v>0</v>
      </c>
      <c r="J9" s="17" t="str">
        <f t="shared" si="3"/>
        <v>3</v>
      </c>
      <c r="K9" s="17" t="str">
        <f t="shared" si="4"/>
        <v>y</v>
      </c>
      <c r="L9" s="16"/>
      <c r="M9" s="20"/>
      <c r="O9" s="31">
        <f t="shared" si="0"/>
        <v>0</v>
      </c>
      <c r="P9" s="32" t="str">
        <f t="shared" si="1"/>
        <v>3</v>
      </c>
      <c r="Q9" s="33">
        <f t="shared" si="5"/>
        <v>0</v>
      </c>
    </row>
    <row r="10" spans="1:17" x14ac:dyDescent="0.25">
      <c r="A10" s="29" t="str">
        <f>IF(ISBLANK('Team Names'!A9), "", 'Team Names'!A9)</f>
        <v>A07</v>
      </c>
      <c r="B10" s="30" t="str">
        <f>IF(ISBLANK('Team Names'!B9), "", 'Team Names'!B9)</f>
        <v>Seminole Science Charter School-Mad Bionic Scientists</v>
      </c>
      <c r="C10" s="13"/>
      <c r="D10" s="16"/>
      <c r="E10" s="16"/>
      <c r="F10" s="16"/>
      <c r="G10" s="16"/>
      <c r="H10" s="14"/>
      <c r="I10" s="27">
        <f t="shared" si="2"/>
        <v>0</v>
      </c>
      <c r="J10" s="17" t="str">
        <f t="shared" si="3"/>
        <v>3</v>
      </c>
      <c r="K10" s="17" t="str">
        <f t="shared" si="4"/>
        <v>y</v>
      </c>
      <c r="L10" s="16"/>
      <c r="M10" s="20"/>
      <c r="O10" s="31">
        <f t="shared" si="0"/>
        <v>0</v>
      </c>
      <c r="P10" s="32" t="str">
        <f t="shared" si="1"/>
        <v>3</v>
      </c>
      <c r="Q10" s="33">
        <f t="shared" si="5"/>
        <v>0</v>
      </c>
    </row>
    <row r="11" spans="1:17" x14ac:dyDescent="0.25">
      <c r="A11" s="29" t="str">
        <f>IF(ISBLANK('Team Names'!A10), "", 'Team Names'!A10)</f>
        <v>A10</v>
      </c>
      <c r="B11" s="30" t="str">
        <f>IF(ISBLANK('Team Names'!B10), "", 'Team Names'!B10)</f>
        <v>Orlando Science Elementary School-OSES 1</v>
      </c>
      <c r="C11" s="13"/>
      <c r="D11" s="16"/>
      <c r="E11" s="16"/>
      <c r="F11" s="16"/>
      <c r="G11" s="16"/>
      <c r="H11" s="14"/>
      <c r="I11" s="27">
        <f t="shared" si="2"/>
        <v>0</v>
      </c>
      <c r="J11" s="17" t="str">
        <f t="shared" si="3"/>
        <v>3</v>
      </c>
      <c r="K11" s="17" t="str">
        <f t="shared" si="4"/>
        <v>y</v>
      </c>
      <c r="L11" s="16"/>
      <c r="M11" s="20"/>
      <c r="O11" s="31">
        <f t="shared" si="0"/>
        <v>0</v>
      </c>
      <c r="P11" s="32" t="str">
        <f t="shared" si="1"/>
        <v>3</v>
      </c>
      <c r="Q11" s="33">
        <f t="shared" si="5"/>
        <v>0</v>
      </c>
    </row>
    <row r="12" spans="1:17" x14ac:dyDescent="0.25">
      <c r="A12" s="29" t="str">
        <f>IF(ISBLANK('Team Names'!A11), "", 'Team Names'!A11)</f>
        <v>A11</v>
      </c>
      <c r="B12" s="30" t="str">
        <f>IF(ISBLANK('Team Names'!B11), "", 'Team Names'!B11)</f>
        <v>Orlando Science Elementary School-OSES 2</v>
      </c>
      <c r="C12" s="13"/>
      <c r="D12" s="16"/>
      <c r="E12" s="16"/>
      <c r="F12" s="16"/>
      <c r="G12" s="16"/>
      <c r="H12" s="14"/>
      <c r="I12" s="27">
        <f t="shared" si="2"/>
        <v>0</v>
      </c>
      <c r="J12" s="17" t="str">
        <f t="shared" si="3"/>
        <v>3</v>
      </c>
      <c r="K12" s="17" t="str">
        <f t="shared" si="4"/>
        <v>y</v>
      </c>
      <c r="L12" s="16"/>
      <c r="M12" s="20"/>
      <c r="O12" s="31">
        <f t="shared" si="0"/>
        <v>0</v>
      </c>
      <c r="P12" s="32" t="str">
        <f t="shared" si="1"/>
        <v>3</v>
      </c>
      <c r="Q12" s="33">
        <f t="shared" si="5"/>
        <v>0</v>
      </c>
    </row>
    <row r="13" spans="1:17" x14ac:dyDescent="0.25">
      <c r="A13" s="29" t="str">
        <f>IF(ISBLANK('Team Names'!A12), "", 'Team Names'!A12)</f>
        <v>A12</v>
      </c>
      <c r="B13" s="30" t="str">
        <f>IF(ISBLANK('Team Names'!B12), "", 'Team Names'!B12)</f>
        <v>Orlando Science Elementary School-OSES-3</v>
      </c>
      <c r="C13" s="13"/>
      <c r="D13" s="16"/>
      <c r="E13" s="16"/>
      <c r="F13" s="16"/>
      <c r="G13" s="16"/>
      <c r="H13" s="14"/>
      <c r="I13" s="27">
        <f t="shared" si="2"/>
        <v>0</v>
      </c>
      <c r="J13" s="17" t="str">
        <f t="shared" si="3"/>
        <v>3</v>
      </c>
      <c r="K13" s="17" t="str">
        <f t="shared" si="4"/>
        <v>y</v>
      </c>
      <c r="L13" s="16"/>
      <c r="M13" s="20"/>
      <c r="O13" s="31">
        <f t="shared" si="0"/>
        <v>0</v>
      </c>
      <c r="P13" s="32" t="str">
        <f t="shared" si="1"/>
        <v>3</v>
      </c>
      <c r="Q13" s="33">
        <f t="shared" si="5"/>
        <v>0</v>
      </c>
    </row>
    <row r="14" spans="1:17" x14ac:dyDescent="0.25">
      <c r="A14" s="29" t="str">
        <f>IF(ISBLANK('Team Names'!A13), "", 'Team Names'!A13)</f>
        <v>A13</v>
      </c>
      <c r="B14" s="30" t="str">
        <f>IF(ISBLANK('Team Names'!B13), "", 'Team Names'!B13)</f>
        <v>Palmetto Elementary-Palmetto Elementary Tigers</v>
      </c>
      <c r="C14" s="13"/>
      <c r="D14" s="16"/>
      <c r="E14" s="16"/>
      <c r="F14" s="16"/>
      <c r="G14" s="16"/>
      <c r="H14" s="14"/>
      <c r="I14" s="27">
        <f t="shared" si="2"/>
        <v>0</v>
      </c>
      <c r="J14" s="17" t="str">
        <f t="shared" si="3"/>
        <v>3</v>
      </c>
      <c r="K14" s="17" t="str">
        <f t="shared" si="4"/>
        <v>y</v>
      </c>
      <c r="L14" s="16"/>
      <c r="M14" s="20"/>
      <c r="O14" s="31">
        <f t="shared" si="0"/>
        <v>0</v>
      </c>
      <c r="P14" s="32" t="str">
        <f t="shared" si="1"/>
        <v>3</v>
      </c>
      <c r="Q14" s="33">
        <f t="shared" si="5"/>
        <v>0</v>
      </c>
    </row>
    <row r="15" spans="1:17" x14ac:dyDescent="0.25">
      <c r="A15" s="29" t="str">
        <f>IF(ISBLANK('Team Names'!A14), "", 'Team Names'!A14)</f>
        <v>A15</v>
      </c>
      <c r="B15" s="30" t="str">
        <f>IF(ISBLANK('Team Names'!B14), "", 'Team Names'!B14)</f>
        <v>Brookshire Elementary School-Brookshire Brainiacs 1</v>
      </c>
      <c r="C15" s="13"/>
      <c r="D15" s="16"/>
      <c r="E15" s="16"/>
      <c r="F15" s="16"/>
      <c r="G15" s="16"/>
      <c r="H15" s="14"/>
      <c r="I15" s="27">
        <f t="shared" si="2"/>
        <v>0</v>
      </c>
      <c r="J15" s="17" t="str">
        <f t="shared" si="3"/>
        <v>3</v>
      </c>
      <c r="K15" s="17" t="str">
        <f t="shared" si="4"/>
        <v>y</v>
      </c>
      <c r="L15" s="16"/>
      <c r="M15" s="20"/>
      <c r="O15" s="31">
        <f t="shared" si="0"/>
        <v>0</v>
      </c>
      <c r="P15" s="32" t="str">
        <f t="shared" si="1"/>
        <v>3</v>
      </c>
      <c r="Q15" s="33">
        <f t="shared" si="5"/>
        <v>0</v>
      </c>
    </row>
    <row r="16" spans="1:17" x14ac:dyDescent="0.25">
      <c r="A16" s="29" t="str">
        <f>IF(ISBLANK('Team Names'!A15), "", 'Team Names'!A15)</f>
        <v>A16</v>
      </c>
      <c r="B16" s="30" t="str">
        <f>IF(ISBLANK('Team Names'!B15), "", 'Team Names'!B15)</f>
        <v>Brookshire Elementary School-Brookshire Brainiacs 2</v>
      </c>
      <c r="C16" s="13"/>
      <c r="D16" s="16"/>
      <c r="E16" s="16"/>
      <c r="F16" s="16"/>
      <c r="G16" s="16"/>
      <c r="H16" s="14"/>
      <c r="I16" s="27">
        <f t="shared" si="2"/>
        <v>0</v>
      </c>
      <c r="J16" s="17" t="str">
        <f t="shared" si="3"/>
        <v>3</v>
      </c>
      <c r="K16" s="17" t="str">
        <f t="shared" si="4"/>
        <v>y</v>
      </c>
      <c r="L16" s="16"/>
      <c r="M16" s="20"/>
      <c r="O16" s="31">
        <f t="shared" si="0"/>
        <v>0</v>
      </c>
      <c r="P16" s="32" t="str">
        <f t="shared" si="1"/>
        <v>3</v>
      </c>
      <c r="Q16" s="33">
        <f t="shared" si="5"/>
        <v>0</v>
      </c>
    </row>
    <row r="17" spans="1:17" x14ac:dyDescent="0.25">
      <c r="A17" s="29" t="str">
        <f>IF(ISBLANK('Team Names'!A16), "", 'Team Names'!A16)</f>
        <v>A19</v>
      </c>
      <c r="B17" s="30" t="str">
        <f>IF(ISBLANK('Team Names'!B16), "", 'Team Names'!B16)</f>
        <v>Out-of-Door Academy-ODA 2</v>
      </c>
      <c r="C17" s="13"/>
      <c r="D17" s="16"/>
      <c r="E17" s="16"/>
      <c r="F17" s="16"/>
      <c r="G17" s="16"/>
      <c r="H17" s="14"/>
      <c r="I17" s="27">
        <f t="shared" si="2"/>
        <v>0</v>
      </c>
      <c r="J17" s="17" t="str">
        <f t="shared" si="3"/>
        <v>3</v>
      </c>
      <c r="K17" s="17" t="str">
        <f t="shared" si="4"/>
        <v>y</v>
      </c>
      <c r="L17" s="16"/>
      <c r="M17" s="20"/>
      <c r="O17" s="31">
        <f t="shared" si="0"/>
        <v>0</v>
      </c>
      <c r="P17" s="32" t="str">
        <f t="shared" si="1"/>
        <v>3</v>
      </c>
      <c r="Q17" s="33">
        <f t="shared" si="5"/>
        <v>0</v>
      </c>
    </row>
    <row r="18" spans="1:17" x14ac:dyDescent="0.25">
      <c r="A18" s="29" t="str">
        <f>IF(ISBLANK('Team Names'!A17), "", 'Team Names'!A17)</f>
        <v>A20</v>
      </c>
      <c r="B18" s="30" t="str">
        <f>IF(ISBLANK('Team Names'!B17), "", 'Team Names'!B17)</f>
        <v>Out-of-Door Academy-ODA 3</v>
      </c>
      <c r="C18" s="13"/>
      <c r="D18" s="16"/>
      <c r="E18" s="16"/>
      <c r="F18" s="16"/>
      <c r="G18" s="16"/>
      <c r="H18" s="14"/>
      <c r="I18" s="27">
        <f t="shared" si="2"/>
        <v>0</v>
      </c>
      <c r="J18" s="17" t="str">
        <f t="shared" si="3"/>
        <v>3</v>
      </c>
      <c r="K18" s="17" t="str">
        <f t="shared" si="4"/>
        <v>y</v>
      </c>
      <c r="L18" s="16"/>
      <c r="M18" s="20"/>
      <c r="O18" s="31">
        <f t="shared" si="0"/>
        <v>0</v>
      </c>
      <c r="P18" s="32" t="str">
        <f t="shared" si="1"/>
        <v>3</v>
      </c>
      <c r="Q18" s="33">
        <f t="shared" si="5"/>
        <v>0</v>
      </c>
    </row>
    <row r="19" spans="1:17" x14ac:dyDescent="0.25">
      <c r="A19" s="29" t="str">
        <f>IF(ISBLANK('Team Names'!A18), "", 'Team Names'!A18)</f>
        <v>A21</v>
      </c>
      <c r="B19" s="30" t="str">
        <f>IF(ISBLANK('Team Names'!B18), "", 'Team Names'!B18)</f>
        <v>Aloma Elementary School-Aloma Eagles</v>
      </c>
      <c r="C19" s="13"/>
      <c r="D19" s="16"/>
      <c r="E19" s="16"/>
      <c r="F19" s="16"/>
      <c r="G19" s="16"/>
      <c r="H19" s="14"/>
      <c r="I19" s="27">
        <f t="shared" si="2"/>
        <v>0</v>
      </c>
      <c r="J19" s="17" t="str">
        <f t="shared" si="3"/>
        <v>3</v>
      </c>
      <c r="K19" s="17" t="str">
        <f t="shared" si="4"/>
        <v>y</v>
      </c>
      <c r="L19" s="16"/>
      <c r="M19" s="20"/>
      <c r="O19" s="31">
        <f t="shared" si="0"/>
        <v>0</v>
      </c>
      <c r="P19" s="32" t="str">
        <f t="shared" si="1"/>
        <v>3</v>
      </c>
      <c r="Q19" s="33">
        <f t="shared" si="5"/>
        <v>0</v>
      </c>
    </row>
    <row r="20" spans="1:17" x14ac:dyDescent="0.25">
      <c r="A20" s="29" t="str">
        <f>IF(ISBLANK('Team Names'!A19), "", 'Team Names'!A19)</f>
        <v>A22</v>
      </c>
      <c r="B20" s="30" t="str">
        <f>IF(ISBLANK('Team Names'!B19), "", 'Team Names'!B19)</f>
        <v>Pershing Elementary-Pershing Elementary Panthers</v>
      </c>
      <c r="C20" s="13"/>
      <c r="D20" s="16"/>
      <c r="E20" s="16"/>
      <c r="F20" s="16"/>
      <c r="G20" s="16"/>
      <c r="H20" s="14"/>
      <c r="I20" s="27">
        <f t="shared" si="2"/>
        <v>0</v>
      </c>
      <c r="J20" s="17" t="str">
        <f t="shared" si="3"/>
        <v>3</v>
      </c>
      <c r="K20" s="17" t="str">
        <f t="shared" si="4"/>
        <v>y</v>
      </c>
      <c r="L20" s="16"/>
      <c r="M20" s="20"/>
      <c r="O20" s="31">
        <f t="shared" si="0"/>
        <v>0</v>
      </c>
      <c r="P20" s="32" t="str">
        <f t="shared" si="1"/>
        <v>3</v>
      </c>
      <c r="Q20" s="33">
        <f t="shared" si="5"/>
        <v>0</v>
      </c>
    </row>
    <row r="21" spans="1:17" x14ac:dyDescent="0.25">
      <c r="A21" s="29" t="str">
        <f>IF(ISBLANK('Team Names'!A20), "", 'Team Names'!A20)</f>
        <v>A23</v>
      </c>
      <c r="B21" s="30" t="str">
        <f>IF(ISBLANK('Team Names'!B20), "", 'Team Names'!B20)</f>
        <v>Stone Lakes Elementary-Stone Lakes Eagles</v>
      </c>
      <c r="C21" s="13"/>
      <c r="D21" s="16"/>
      <c r="E21" s="16"/>
      <c r="F21" s="16"/>
      <c r="G21" s="16"/>
      <c r="H21" s="14"/>
      <c r="I21" s="27">
        <f t="shared" si="2"/>
        <v>0</v>
      </c>
      <c r="J21" s="17" t="str">
        <f t="shared" si="3"/>
        <v>3</v>
      </c>
      <c r="K21" s="17" t="str">
        <f t="shared" si="4"/>
        <v>y</v>
      </c>
      <c r="L21" s="16"/>
      <c r="M21" s="20"/>
      <c r="O21" s="31">
        <f t="shared" si="0"/>
        <v>0</v>
      </c>
      <c r="P21" s="32" t="str">
        <f t="shared" si="1"/>
        <v>3</v>
      </c>
      <c r="Q21" s="33">
        <f t="shared" si="5"/>
        <v>0</v>
      </c>
    </row>
    <row r="22" spans="1:17" x14ac:dyDescent="0.25">
      <c r="A22" s="29" t="str">
        <f>IF(ISBLANK('Team Names'!A21), "", 'Team Names'!A21)</f>
        <v>A24</v>
      </c>
      <c r="B22" s="30" t="str">
        <f>IF(ISBLANK('Team Names'!B21), "", 'Team Names'!B21)</f>
        <v>Dommerich Elementary-Dommerich Chiefs</v>
      </c>
      <c r="C22" s="13"/>
      <c r="D22" s="16"/>
      <c r="E22" s="16"/>
      <c r="F22" s="16"/>
      <c r="G22" s="16"/>
      <c r="H22" s="14"/>
      <c r="I22" s="27">
        <f t="shared" si="2"/>
        <v>0</v>
      </c>
      <c r="J22" s="17" t="str">
        <f t="shared" si="3"/>
        <v>3</v>
      </c>
      <c r="K22" s="17" t="str">
        <f t="shared" si="4"/>
        <v>y</v>
      </c>
      <c r="L22" s="16"/>
      <c r="M22" s="20"/>
      <c r="O22" s="31">
        <f t="shared" si="0"/>
        <v>0</v>
      </c>
      <c r="P22" s="32" t="str">
        <f t="shared" si="1"/>
        <v>3</v>
      </c>
      <c r="Q22" s="33">
        <f t="shared" si="5"/>
        <v>0</v>
      </c>
    </row>
    <row r="23" spans="1:17" x14ac:dyDescent="0.25">
      <c r="A23" s="29" t="str">
        <f>IF(ISBLANK('Team Names'!A22), "", 'Team Names'!A22)</f>
        <v>A25</v>
      </c>
      <c r="B23" s="30" t="str">
        <f>IF(ISBLANK('Team Names'!B22), "", 'Team Names'!B22)</f>
        <v>Out-of-Door Academy-ODA 1</v>
      </c>
      <c r="C23" s="13"/>
      <c r="D23" s="16"/>
      <c r="E23" s="16"/>
      <c r="F23" s="16"/>
      <c r="G23" s="16"/>
      <c r="H23" s="14"/>
      <c r="I23" s="27">
        <f t="shared" si="2"/>
        <v>0</v>
      </c>
      <c r="J23" s="17" t="str">
        <f t="shared" si="3"/>
        <v>3</v>
      </c>
      <c r="K23" s="17" t="str">
        <f t="shared" si="4"/>
        <v>y</v>
      </c>
      <c r="L23" s="16"/>
      <c r="M23" s="20"/>
      <c r="O23" s="31">
        <f t="shared" si="0"/>
        <v>0</v>
      </c>
      <c r="P23" s="32" t="str">
        <f t="shared" si="1"/>
        <v>3</v>
      </c>
      <c r="Q23" s="33">
        <f t="shared" si="5"/>
        <v>0</v>
      </c>
    </row>
    <row r="24" spans="1:17" x14ac:dyDescent="0.25">
      <c r="A24" s="29" t="str">
        <f>IF(ISBLANK('Team Names'!A23), "", 'Team Names'!A23)</f>
        <v>A28</v>
      </c>
      <c r="B24" s="30" t="str">
        <f>IF(ISBLANK('Team Names'!B23), "", 'Team Names'!B23)</f>
        <v>Loughman Oaks-Soaring with Science</v>
      </c>
      <c r="C24" s="13"/>
      <c r="D24" s="16"/>
      <c r="E24" s="16"/>
      <c r="F24" s="16"/>
      <c r="G24" s="16"/>
      <c r="H24" s="14"/>
      <c r="I24" s="27">
        <f t="shared" si="2"/>
        <v>0</v>
      </c>
      <c r="J24" s="17" t="str">
        <f t="shared" si="3"/>
        <v>3</v>
      </c>
      <c r="K24" s="17" t="str">
        <f t="shared" si="4"/>
        <v>y</v>
      </c>
      <c r="L24" s="16"/>
      <c r="M24" s="20"/>
      <c r="O24" s="31">
        <f t="shared" si="0"/>
        <v>0</v>
      </c>
      <c r="P24" s="32" t="str">
        <f t="shared" si="1"/>
        <v>3</v>
      </c>
      <c r="Q24" s="33">
        <f t="shared" si="5"/>
        <v>0</v>
      </c>
    </row>
    <row r="25" spans="1:17" x14ac:dyDescent="0.25">
      <c r="A25" s="29" t="str">
        <f>IF(ISBLANK('Team Names'!A24), "", 'Team Names'!A24)</f>
        <v>A29</v>
      </c>
      <c r="B25" s="30" t="str">
        <f>IF(ISBLANK('Team Names'!B24), "", 'Team Names'!B24)</f>
        <v>Blankner-Blankner Bulldogs - Team B</v>
      </c>
      <c r="C25" s="13"/>
      <c r="D25" s="16"/>
      <c r="E25" s="16"/>
      <c r="F25" s="16"/>
      <c r="G25" s="16"/>
      <c r="H25" s="14"/>
      <c r="I25" s="27">
        <f t="shared" si="2"/>
        <v>0</v>
      </c>
      <c r="J25" s="17" t="str">
        <f t="shared" si="3"/>
        <v>3</v>
      </c>
      <c r="K25" s="17" t="str">
        <f t="shared" si="4"/>
        <v>y</v>
      </c>
      <c r="L25" s="16"/>
      <c r="M25" s="20"/>
      <c r="O25" s="31">
        <f t="shared" si="0"/>
        <v>0</v>
      </c>
      <c r="P25" s="32" t="str">
        <f t="shared" si="1"/>
        <v>3</v>
      </c>
      <c r="Q25" s="33">
        <f t="shared" si="5"/>
        <v>0</v>
      </c>
    </row>
    <row r="26" spans="1:17" x14ac:dyDescent="0.25">
      <c r="A26" s="29" t="str">
        <f>IF(ISBLANK('Team Names'!A25), "", 'Team Names'!A25)</f>
        <v>A30</v>
      </c>
      <c r="B26" s="30" t="str">
        <f>IF(ISBLANK('Team Names'!B25), "", 'Team Names'!B25)</f>
        <v>Blankner-Blankner Bulldogs - Team A</v>
      </c>
      <c r="C26" s="13"/>
      <c r="D26" s="16"/>
      <c r="E26" s="16"/>
      <c r="F26" s="16"/>
      <c r="G26" s="16"/>
      <c r="H26" s="14"/>
      <c r="I26" s="27">
        <f t="shared" si="2"/>
        <v>0</v>
      </c>
      <c r="J26" s="17" t="str">
        <f t="shared" si="3"/>
        <v>3</v>
      </c>
      <c r="K26" s="17" t="str">
        <f t="shared" si="4"/>
        <v>y</v>
      </c>
      <c r="L26" s="16"/>
      <c r="M26" s="20"/>
      <c r="O26" s="31">
        <f t="shared" si="0"/>
        <v>0</v>
      </c>
      <c r="P26" s="32" t="str">
        <f t="shared" si="1"/>
        <v>3</v>
      </c>
      <c r="Q26" s="33">
        <f t="shared" si="5"/>
        <v>0</v>
      </c>
    </row>
    <row r="27" spans="1:17" x14ac:dyDescent="0.25">
      <c r="A27" s="29" t="str">
        <f>IF(ISBLANK('Team Names'!A26), "", 'Team Names'!A26)</f>
        <v>A31</v>
      </c>
      <c r="B27" s="30" t="str">
        <f>IF(ISBLANK('Team Names'!B26), "", 'Team Names'!B26)</f>
        <v>Princeton Elementary-Princeton Panthers</v>
      </c>
      <c r="C27" s="13"/>
      <c r="D27" s="16"/>
      <c r="E27" s="16"/>
      <c r="F27" s="16"/>
      <c r="G27" s="16"/>
      <c r="H27" s="14"/>
      <c r="I27" s="27">
        <f t="shared" si="2"/>
        <v>0</v>
      </c>
      <c r="J27" s="17" t="str">
        <f t="shared" si="3"/>
        <v>3</v>
      </c>
      <c r="K27" s="17" t="str">
        <f t="shared" si="4"/>
        <v>y</v>
      </c>
      <c r="L27" s="16"/>
      <c r="M27" s="20"/>
      <c r="O27" s="31">
        <f t="shared" si="0"/>
        <v>0</v>
      </c>
      <c r="P27" s="32" t="str">
        <f t="shared" si="1"/>
        <v>3</v>
      </c>
      <c r="Q27" s="33">
        <f t="shared" si="5"/>
        <v>0</v>
      </c>
    </row>
    <row r="28" spans="1:17" x14ac:dyDescent="0.25">
      <c r="A28" s="29" t="str">
        <f>IF(ISBLANK('Team Names'!A27), "", 'Team Names'!A27)</f>
        <v>A32</v>
      </c>
      <c r="B28" s="30" t="str">
        <f>IF(ISBLANK('Team Names'!B27), "", 'Team Names'!B27)</f>
        <v>Moss Park Elementary-Big Brain Theory 1</v>
      </c>
      <c r="C28" s="13"/>
      <c r="D28" s="16"/>
      <c r="E28" s="16"/>
      <c r="F28" s="16"/>
      <c r="G28" s="16"/>
      <c r="H28" s="14"/>
      <c r="I28" s="27">
        <f t="shared" si="2"/>
        <v>0</v>
      </c>
      <c r="J28" s="17" t="str">
        <f t="shared" si="3"/>
        <v>3</v>
      </c>
      <c r="K28" s="17" t="str">
        <f t="shared" si="4"/>
        <v>y</v>
      </c>
      <c r="L28" s="16"/>
      <c r="M28" s="20"/>
      <c r="O28" s="31">
        <f t="shared" si="0"/>
        <v>0</v>
      </c>
      <c r="P28" s="32" t="str">
        <f t="shared" si="1"/>
        <v>3</v>
      </c>
      <c r="Q28" s="33">
        <f t="shared" si="5"/>
        <v>0</v>
      </c>
    </row>
    <row r="29" spans="1:17" x14ac:dyDescent="0.25">
      <c r="A29" s="29" t="str">
        <f>IF(ISBLANK('Team Names'!A28), "", 'Team Names'!A28)</f>
        <v>A33</v>
      </c>
      <c r="B29" s="30" t="str">
        <f>IF(ISBLANK('Team Names'!B28), "", 'Team Names'!B28)</f>
        <v>Moss Park Elementary-Big Brain Theory 2</v>
      </c>
      <c r="C29" s="13"/>
      <c r="D29" s="16"/>
      <c r="E29" s="16"/>
      <c r="F29" s="16"/>
      <c r="G29" s="16"/>
      <c r="H29" s="14"/>
      <c r="I29" s="27">
        <f t="shared" si="2"/>
        <v>0</v>
      </c>
      <c r="J29" s="17" t="str">
        <f t="shared" si="3"/>
        <v>3</v>
      </c>
      <c r="K29" s="17" t="str">
        <f t="shared" si="4"/>
        <v>y</v>
      </c>
      <c r="L29" s="16"/>
      <c r="M29" s="20"/>
      <c r="O29" s="31">
        <f t="shared" si="0"/>
        <v>0</v>
      </c>
      <c r="P29" s="32" t="str">
        <f t="shared" si="1"/>
        <v>3</v>
      </c>
      <c r="Q29" s="33">
        <f t="shared" si="5"/>
        <v>0</v>
      </c>
    </row>
    <row r="30" spans="1:17" x14ac:dyDescent="0.25">
      <c r="A30" s="29" t="str">
        <f>IF(ISBLANK('Team Names'!A29), "", 'Team Names'!A29)</f>
        <v>A37</v>
      </c>
      <c r="B30" s="30" t="str">
        <f>IF(ISBLANK('Team Names'!B29), "", 'Team Names'!B29)</f>
        <v>Henderson Hammock Charter School-Henderson Hammock Hawks</v>
      </c>
      <c r="C30" s="13"/>
      <c r="D30" s="16"/>
      <c r="E30" s="16"/>
      <c r="F30" s="16"/>
      <c r="G30" s="16"/>
      <c r="H30" s="14"/>
      <c r="I30" s="27">
        <f t="shared" si="2"/>
        <v>0</v>
      </c>
      <c r="J30" s="17" t="str">
        <f t="shared" si="3"/>
        <v>3</v>
      </c>
      <c r="K30" s="17" t="str">
        <f t="shared" si="4"/>
        <v>y</v>
      </c>
      <c r="L30" s="16"/>
      <c r="M30" s="20"/>
      <c r="O30" s="31">
        <f t="shared" si="0"/>
        <v>0</v>
      </c>
      <c r="P30" s="32" t="str">
        <f t="shared" si="1"/>
        <v>3</v>
      </c>
      <c r="Q30" s="33">
        <f t="shared" si="5"/>
        <v>0</v>
      </c>
    </row>
    <row r="31" spans="1:17" x14ac:dyDescent="0.25">
      <c r="A31" s="29" t="str">
        <f>IF(ISBLANK('Team Names'!A30), "", 'Team Names'!A30)</f>
        <v>A38</v>
      </c>
      <c r="B31" s="30" t="str">
        <f>IF(ISBLANK('Team Names'!B30), "", 'Team Names'!B30)</f>
        <v>Discovery Academy of Science-DAS Tigers</v>
      </c>
      <c r="C31" s="13"/>
      <c r="D31" s="16"/>
      <c r="E31" s="16"/>
      <c r="F31" s="16"/>
      <c r="G31" s="16"/>
      <c r="H31" s="14"/>
      <c r="I31" s="27">
        <f t="shared" si="2"/>
        <v>0</v>
      </c>
      <c r="J31" s="17" t="str">
        <f t="shared" si="3"/>
        <v>3</v>
      </c>
      <c r="K31" s="17" t="str">
        <f t="shared" si="4"/>
        <v>y</v>
      </c>
      <c r="L31" s="16"/>
      <c r="M31" s="20"/>
      <c r="O31" s="31">
        <f t="shared" si="0"/>
        <v>0</v>
      </c>
      <c r="P31" s="32" t="str">
        <f t="shared" si="1"/>
        <v>3</v>
      </c>
      <c r="Q31" s="33">
        <f t="shared" si="5"/>
        <v>0</v>
      </c>
    </row>
    <row r="32" spans="1:17" x14ac:dyDescent="0.25">
      <c r="A32" s="29" t="str">
        <f>IF(ISBLANK('Team Names'!A31), "", 'Team Names'!A31)</f>
        <v>A39</v>
      </c>
      <c r="B32" s="30" t="str">
        <f>IF(ISBLANK('Team Names'!B31), "", 'Team Names'!B31)</f>
        <v>Discovery Academy of Science-DAS Tigers</v>
      </c>
      <c r="C32" s="13"/>
      <c r="D32" s="16"/>
      <c r="E32" s="16"/>
      <c r="F32" s="16"/>
      <c r="G32" s="16"/>
      <c r="H32" s="14"/>
      <c r="I32" s="27">
        <f t="shared" si="2"/>
        <v>0</v>
      </c>
      <c r="J32" s="17" t="str">
        <f t="shared" si="3"/>
        <v>3</v>
      </c>
      <c r="K32" s="17" t="str">
        <f t="shared" si="4"/>
        <v>y</v>
      </c>
      <c r="L32" s="16"/>
      <c r="M32" s="20"/>
      <c r="O32" s="31">
        <f t="shared" si="0"/>
        <v>0</v>
      </c>
      <c r="P32" s="32" t="str">
        <f t="shared" si="1"/>
        <v>3</v>
      </c>
      <c r="Q32" s="33">
        <f t="shared" si="5"/>
        <v>0</v>
      </c>
    </row>
    <row r="33" spans="1:17" x14ac:dyDescent="0.25">
      <c r="A33" s="29" t="str">
        <f>IF(ISBLANK('Team Names'!A32), "", 'Team Names'!A32)</f>
        <v>A40</v>
      </c>
      <c r="B33" s="30" t="str">
        <f>IF(ISBLANK('Team Names'!B32), "", 'Team Names'!B32)</f>
        <v>RCMA Wimauma Academy-RCMA Dolphins</v>
      </c>
      <c r="C33" s="13"/>
      <c r="D33" s="16"/>
      <c r="E33" s="16"/>
      <c r="F33" s="16"/>
      <c r="G33" s="16"/>
      <c r="H33" s="14"/>
      <c r="I33" s="27">
        <f t="shared" si="2"/>
        <v>0</v>
      </c>
      <c r="J33" s="17" t="str">
        <f t="shared" si="3"/>
        <v>3</v>
      </c>
      <c r="K33" s="17" t="str">
        <f t="shared" si="4"/>
        <v>y</v>
      </c>
      <c r="L33" s="16"/>
      <c r="M33" s="20"/>
      <c r="O33" s="31">
        <f t="shared" si="0"/>
        <v>0</v>
      </c>
      <c r="P33" s="32" t="str">
        <f t="shared" si="1"/>
        <v>3</v>
      </c>
      <c r="Q33" s="33">
        <f t="shared" si="5"/>
        <v>0</v>
      </c>
    </row>
    <row r="34" spans="1:17" x14ac:dyDescent="0.25">
      <c r="A34" s="29" t="str">
        <f>IF(ISBLANK('Team Names'!A33), "", 'Team Names'!A33)</f>
        <v>A41</v>
      </c>
      <c r="B34" s="30" t="str">
        <f>IF(ISBLANK('Team Names'!B33), "", 'Team Names'!B33)</f>
        <v>Sawgrass Bay Elementary-SBE Bobcats</v>
      </c>
      <c r="C34" s="13"/>
      <c r="D34" s="16"/>
      <c r="E34" s="16"/>
      <c r="F34" s="16"/>
      <c r="G34" s="16"/>
      <c r="H34" s="14"/>
      <c r="I34" s="27">
        <f t="shared" si="2"/>
        <v>0</v>
      </c>
      <c r="J34" s="17" t="str">
        <f t="shared" si="3"/>
        <v>3</v>
      </c>
      <c r="K34" s="17" t="str">
        <f t="shared" si="4"/>
        <v>y</v>
      </c>
      <c r="L34" s="16"/>
      <c r="M34" s="20"/>
      <c r="O34" s="31">
        <f t="shared" si="0"/>
        <v>0</v>
      </c>
      <c r="P34" s="32" t="str">
        <f t="shared" si="1"/>
        <v>3</v>
      </c>
      <c r="Q34" s="33">
        <f t="shared" si="5"/>
        <v>0</v>
      </c>
    </row>
    <row r="35" spans="1:17" x14ac:dyDescent="0.25">
      <c r="A35" s="29" t="str">
        <f>IF(ISBLANK('Team Names'!A34), "", 'Team Names'!A34)</f>
        <v>A42</v>
      </c>
      <c r="B35" s="30" t="str">
        <f>IF(ISBLANK('Team Names'!B34), "", 'Team Names'!B34)</f>
        <v>Fern Creek Elementary-Fern Creek</v>
      </c>
      <c r="C35" s="13"/>
      <c r="D35" s="16"/>
      <c r="E35" s="16"/>
      <c r="F35" s="16"/>
      <c r="G35" s="16"/>
      <c r="H35" s="14"/>
      <c r="I35" s="27">
        <f t="shared" si="2"/>
        <v>0</v>
      </c>
      <c r="J35" s="17" t="str">
        <f t="shared" si="3"/>
        <v>3</v>
      </c>
      <c r="K35" s="17" t="str">
        <f t="shared" si="4"/>
        <v>y</v>
      </c>
      <c r="L35" s="16"/>
      <c r="M35" s="20"/>
      <c r="O35" s="31">
        <f t="shared" si="0"/>
        <v>0</v>
      </c>
      <c r="P35" s="32" t="str">
        <f t="shared" si="1"/>
        <v>3</v>
      </c>
      <c r="Q35" s="33">
        <f t="shared" si="5"/>
        <v>0</v>
      </c>
    </row>
    <row r="36" spans="1:17" x14ac:dyDescent="0.25">
      <c r="A36" s="29" t="str">
        <f>IF(ISBLANK('Team Names'!A35), "", 'Team Names'!A35)</f>
        <v>A43</v>
      </c>
      <c r="B36" s="30" t="str">
        <f>IF(ISBLANK('Team Names'!B35), "", 'Team Names'!B35)</f>
        <v>Fern Creek Elementary-Fern Creek 2</v>
      </c>
      <c r="C36" s="13"/>
      <c r="D36" s="16"/>
      <c r="E36" s="16"/>
      <c r="F36" s="16"/>
      <c r="G36" s="16"/>
      <c r="H36" s="14"/>
      <c r="I36" s="27">
        <f t="shared" si="2"/>
        <v>0</v>
      </c>
      <c r="J36" s="17" t="str">
        <f t="shared" si="3"/>
        <v>3</v>
      </c>
      <c r="K36" s="17" t="str">
        <f t="shared" si="4"/>
        <v>y</v>
      </c>
      <c r="L36" s="16"/>
      <c r="M36" s="20"/>
      <c r="O36" s="31">
        <f t="shared" si="0"/>
        <v>0</v>
      </c>
      <c r="P36" s="32" t="str">
        <f t="shared" si="1"/>
        <v>3</v>
      </c>
      <c r="Q36" s="33">
        <f t="shared" si="5"/>
        <v>0</v>
      </c>
    </row>
    <row r="37" spans="1:17" x14ac:dyDescent="0.25">
      <c r="A37" s="29" t="str">
        <f>IF(ISBLANK('Team Names'!A36), "", 'Team Names'!A36)</f>
        <v>A46</v>
      </c>
      <c r="B37" s="30" t="str">
        <f>IF(ISBLANK('Team Names'!B36), "", 'Team Names'!B36)</f>
        <v>The Willow School-Tesla</v>
      </c>
      <c r="C37" s="13"/>
      <c r="D37" s="16"/>
      <c r="E37" s="16"/>
      <c r="F37" s="16"/>
      <c r="G37" s="16"/>
      <c r="H37" s="14"/>
      <c r="I37" s="27">
        <f t="shared" si="2"/>
        <v>0</v>
      </c>
      <c r="J37" s="17" t="str">
        <f t="shared" si="3"/>
        <v>3</v>
      </c>
      <c r="K37" s="17" t="str">
        <f t="shared" si="4"/>
        <v>y</v>
      </c>
      <c r="L37" s="16"/>
      <c r="M37" s="20"/>
      <c r="O37" s="31">
        <f t="shared" ref="O37:O55" si="6">I37</f>
        <v>0</v>
      </c>
      <c r="P37" s="32" t="str">
        <f t="shared" ref="P37:P55" si="7">J37</f>
        <v>3</v>
      </c>
      <c r="Q37" s="33">
        <f t="shared" si="5"/>
        <v>0</v>
      </c>
    </row>
    <row r="38" spans="1:17" x14ac:dyDescent="0.25">
      <c r="A38" s="29" t="str">
        <f>IF(ISBLANK('Team Names'!A37), "", 'Team Names'!A37)</f>
        <v>A47</v>
      </c>
      <c r="B38" s="30" t="str">
        <f>IF(ISBLANK('Team Names'!B37), "", 'Team Names'!B37)</f>
        <v>The Willow School-Willow Team Archimedes</v>
      </c>
      <c r="C38" s="13"/>
      <c r="D38" s="16"/>
      <c r="E38" s="16"/>
      <c r="F38" s="16"/>
      <c r="G38" s="16"/>
      <c r="H38" s="14"/>
      <c r="I38" s="27">
        <f t="shared" si="2"/>
        <v>0</v>
      </c>
      <c r="J38" s="17" t="str">
        <f t="shared" si="3"/>
        <v>3</v>
      </c>
      <c r="K38" s="17" t="str">
        <f t="shared" si="4"/>
        <v>y</v>
      </c>
      <c r="L38" s="16"/>
      <c r="M38" s="20"/>
      <c r="O38" s="31">
        <f t="shared" si="6"/>
        <v>0</v>
      </c>
      <c r="P38" s="32" t="str">
        <f t="shared" si="7"/>
        <v>3</v>
      </c>
      <c r="Q38" s="33">
        <f t="shared" si="5"/>
        <v>0</v>
      </c>
    </row>
    <row r="39" spans="1:17" x14ac:dyDescent="0.25">
      <c r="A39" s="29" t="str">
        <f>IF(ISBLANK('Team Names'!A38), "", 'Team Names'!A38)</f>
        <v>A48</v>
      </c>
      <c r="B39" s="30" t="str">
        <f>IF(ISBLANK('Team Names'!B38), "", 'Team Names'!B38)</f>
        <v>Wetherbee Elementary-Buzzing Scientist</v>
      </c>
      <c r="C39" s="13"/>
      <c r="D39" s="16"/>
      <c r="E39" s="16"/>
      <c r="F39" s="16"/>
      <c r="G39" s="16"/>
      <c r="H39" s="14"/>
      <c r="I39" s="27">
        <f t="shared" si="2"/>
        <v>0</v>
      </c>
      <c r="J39" s="17" t="str">
        <f t="shared" si="3"/>
        <v>3</v>
      </c>
      <c r="K39" s="17" t="str">
        <f t="shared" si="4"/>
        <v>y</v>
      </c>
      <c r="L39" s="16"/>
      <c r="M39" s="20"/>
      <c r="O39" s="31">
        <f t="shared" si="6"/>
        <v>0</v>
      </c>
      <c r="P39" s="32" t="str">
        <f t="shared" si="7"/>
        <v>3</v>
      </c>
      <c r="Q39" s="33">
        <f t="shared" si="5"/>
        <v>0</v>
      </c>
    </row>
    <row r="40" spans="1:17" x14ac:dyDescent="0.25">
      <c r="A40" s="29" t="str">
        <f>IF(ISBLANK('Team Names'!A39), "", 'Team Names'!A39)</f>
        <v>A51</v>
      </c>
      <c r="B40" s="30" t="str">
        <f>IF(ISBLANK('Team Names'!B39), "", 'Team Names'!B39)</f>
        <v>Step By Step Learning Academy -Monster Club</v>
      </c>
      <c r="C40" s="13"/>
      <c r="D40" s="16"/>
      <c r="E40" s="16"/>
      <c r="F40" s="16"/>
      <c r="G40" s="16"/>
      <c r="H40" s="14"/>
      <c r="I40" s="27">
        <f t="shared" si="2"/>
        <v>0</v>
      </c>
      <c r="J40" s="17" t="str">
        <f t="shared" si="3"/>
        <v>3</v>
      </c>
      <c r="K40" s="17" t="str">
        <f t="shared" si="4"/>
        <v>y</v>
      </c>
      <c r="L40" s="16"/>
      <c r="M40" s="20"/>
      <c r="O40" s="31">
        <f t="shared" si="6"/>
        <v>0</v>
      </c>
      <c r="P40" s="32" t="str">
        <f t="shared" si="7"/>
        <v>3</v>
      </c>
      <c r="Q40" s="33">
        <f t="shared" si="5"/>
        <v>0</v>
      </c>
    </row>
    <row r="41" spans="1:17" x14ac:dyDescent="0.25">
      <c r="A41" s="29" t="str">
        <f>IF(ISBLANK('Team Names'!A40), "", 'Team Names'!A40)</f>
        <v>A52</v>
      </c>
      <c r="B41" s="30" t="str">
        <f>IF(ISBLANK('Team Names'!B40), "", 'Team Names'!B40)</f>
        <v>Hillcrest Elementary -Hillcrest Heroes</v>
      </c>
      <c r="C41" s="13"/>
      <c r="D41" s="16"/>
      <c r="E41" s="16"/>
      <c r="F41" s="16"/>
      <c r="G41" s="16"/>
      <c r="H41" s="14"/>
      <c r="I41" s="27">
        <f t="shared" si="2"/>
        <v>0</v>
      </c>
      <c r="J41" s="17" t="str">
        <f t="shared" si="3"/>
        <v>3</v>
      </c>
      <c r="K41" s="17" t="str">
        <f t="shared" si="4"/>
        <v>y</v>
      </c>
      <c r="L41" s="16"/>
      <c r="M41" s="20"/>
      <c r="O41" s="31">
        <f t="shared" si="6"/>
        <v>0</v>
      </c>
      <c r="P41" s="32" t="str">
        <f t="shared" si="7"/>
        <v>3</v>
      </c>
      <c r="Q41" s="33">
        <f t="shared" si="5"/>
        <v>0</v>
      </c>
    </row>
    <row r="42" spans="1:17" x14ac:dyDescent="0.25">
      <c r="A42" s="29" t="str">
        <f>IF(ISBLANK('Team Names'!A41), "", 'Team Names'!A41)</f>
        <v>A53</v>
      </c>
      <c r="B42" s="30" t="str">
        <f>IF(ISBLANK('Team Names'!B41), "", 'Team Names'!B41)</f>
        <v>Lovell Elementary School-Lovell Innovators II</v>
      </c>
      <c r="C42" s="13"/>
      <c r="D42" s="16"/>
      <c r="E42" s="16"/>
      <c r="F42" s="16"/>
      <c r="G42" s="16"/>
      <c r="H42" s="14"/>
      <c r="I42" s="27">
        <f t="shared" si="2"/>
        <v>0</v>
      </c>
      <c r="J42" s="17" t="str">
        <f t="shared" si="3"/>
        <v>3</v>
      </c>
      <c r="K42" s="17" t="str">
        <f t="shared" si="4"/>
        <v>y</v>
      </c>
      <c r="L42" s="16"/>
      <c r="M42" s="20"/>
      <c r="O42" s="31">
        <f t="shared" si="6"/>
        <v>0</v>
      </c>
      <c r="P42" s="32" t="str">
        <f t="shared" si="7"/>
        <v>3</v>
      </c>
      <c r="Q42" s="33">
        <f t="shared" si="5"/>
        <v>0</v>
      </c>
    </row>
    <row r="43" spans="1:17" x14ac:dyDescent="0.25">
      <c r="A43" s="29" t="str">
        <f>IF(ISBLANK('Team Names'!A42), "", 'Team Names'!A42)</f>
        <v>A54</v>
      </c>
      <c r="B43" s="30" t="str">
        <f>IF(ISBLANK('Team Names'!B42), "", 'Team Names'!B42)</f>
        <v>Lovell Elementary School-Lovell Innovators</v>
      </c>
      <c r="C43" s="13"/>
      <c r="D43" s="16"/>
      <c r="E43" s="16"/>
      <c r="F43" s="16"/>
      <c r="G43" s="16"/>
      <c r="H43" s="14"/>
      <c r="I43" s="27">
        <f t="shared" si="2"/>
        <v>0</v>
      </c>
      <c r="J43" s="17" t="str">
        <f t="shared" si="3"/>
        <v>3</v>
      </c>
      <c r="K43" s="17" t="str">
        <f t="shared" si="4"/>
        <v>y</v>
      </c>
      <c r="L43" s="16"/>
      <c r="M43" s="20"/>
      <c r="O43" s="31">
        <f t="shared" si="6"/>
        <v>0</v>
      </c>
      <c r="P43" s="32" t="str">
        <f t="shared" si="7"/>
        <v>3</v>
      </c>
      <c r="Q43" s="33">
        <f t="shared" si="5"/>
        <v>0</v>
      </c>
    </row>
    <row r="44" spans="1:17" x14ac:dyDescent="0.25">
      <c r="A44" s="29" t="str">
        <f>IF(ISBLANK('Team Names'!A43), "", 'Team Names'!A43)</f>
        <v>A55</v>
      </c>
      <c r="B44" s="30" t="str">
        <f>IF(ISBLANK('Team Names'!B43), "", 'Team Names'!B43)</f>
        <v>Winegard Elementary School-Winegard Elementary</v>
      </c>
      <c r="C44" s="13"/>
      <c r="D44" s="16"/>
      <c r="E44" s="16"/>
      <c r="F44" s="16"/>
      <c r="G44" s="16"/>
      <c r="H44" s="14"/>
      <c r="I44" s="27">
        <f t="shared" si="2"/>
        <v>0</v>
      </c>
      <c r="J44" s="17" t="str">
        <f t="shared" si="3"/>
        <v>3</v>
      </c>
      <c r="K44" s="17" t="str">
        <f t="shared" si="4"/>
        <v>y</v>
      </c>
      <c r="L44" s="16"/>
      <c r="M44" s="20"/>
      <c r="O44" s="31">
        <f t="shared" si="6"/>
        <v>0</v>
      </c>
      <c r="P44" s="32" t="str">
        <f t="shared" si="7"/>
        <v>3</v>
      </c>
      <c r="Q44" s="33">
        <f t="shared" si="5"/>
        <v>0</v>
      </c>
    </row>
    <row r="45" spans="1:17" x14ac:dyDescent="0.25">
      <c r="A45" s="29" t="str">
        <f>IF(ISBLANK('Team Names'!A44), "", 'Team Names'!A44)</f>
        <v>A56</v>
      </c>
      <c r="B45" s="30" t="str">
        <f>IF(ISBLANK('Team Names'!B44), "", 'Team Names'!B44)</f>
        <v>Wolf Lake Elementary-Wolf Pack</v>
      </c>
      <c r="C45" s="13"/>
      <c r="D45" s="16"/>
      <c r="E45" s="16"/>
      <c r="F45" s="16"/>
      <c r="G45" s="16"/>
      <c r="H45" s="14"/>
      <c r="I45" s="27">
        <f t="shared" si="2"/>
        <v>0</v>
      </c>
      <c r="J45" s="17" t="str">
        <f t="shared" si="3"/>
        <v>3</v>
      </c>
      <c r="K45" s="17" t="str">
        <f t="shared" si="4"/>
        <v>y</v>
      </c>
      <c r="L45" s="16"/>
      <c r="M45" s="20"/>
      <c r="O45" s="31">
        <f t="shared" si="6"/>
        <v>0</v>
      </c>
      <c r="P45" s="32" t="str">
        <f t="shared" si="7"/>
        <v>3</v>
      </c>
      <c r="Q45" s="33">
        <f t="shared" si="5"/>
        <v>0</v>
      </c>
    </row>
    <row r="46" spans="1:17" x14ac:dyDescent="0.25">
      <c r="A46" s="29" t="str">
        <f>IF(ISBLANK('Team Names'!A45), "", 'Team Names'!A45)</f>
        <v>A57</v>
      </c>
      <c r="B46" s="30" t="str">
        <f>IF(ISBLANK('Team Names'!B45), "", 'Team Names'!B45)</f>
        <v>Windy Ridge K-8-WindyRidge SilverHawks</v>
      </c>
      <c r="C46" s="13"/>
      <c r="D46" s="16"/>
      <c r="E46" s="16"/>
      <c r="F46" s="16"/>
      <c r="G46" s="16"/>
      <c r="H46" s="14"/>
      <c r="I46" s="27">
        <f t="shared" si="2"/>
        <v>0</v>
      </c>
      <c r="J46" s="17" t="str">
        <f t="shared" si="3"/>
        <v>3</v>
      </c>
      <c r="K46" s="17" t="str">
        <f t="shared" si="4"/>
        <v>y</v>
      </c>
      <c r="L46" s="16"/>
      <c r="M46" s="20"/>
      <c r="O46" s="31">
        <f t="shared" si="6"/>
        <v>0</v>
      </c>
      <c r="P46" s="32" t="str">
        <f t="shared" si="7"/>
        <v>3</v>
      </c>
      <c r="Q46" s="33">
        <f t="shared" si="5"/>
        <v>0</v>
      </c>
    </row>
    <row r="47" spans="1:17" x14ac:dyDescent="0.25">
      <c r="A47" s="29" t="str">
        <f>IF(ISBLANK('Team Names'!A46), "", 'Team Names'!A46)</f>
        <v>A60</v>
      </c>
      <c r="B47" s="30" t="str">
        <f>IF(ISBLANK('Team Names'!B46), "", 'Team Names'!B46)</f>
        <v>Orlo Vista Elementary-Jaguars</v>
      </c>
      <c r="C47" s="13"/>
      <c r="D47" s="16"/>
      <c r="E47" s="16"/>
      <c r="F47" s="16"/>
      <c r="G47" s="16"/>
      <c r="H47" s="14"/>
      <c r="I47" s="27">
        <f t="shared" si="2"/>
        <v>0</v>
      </c>
      <c r="J47" s="17" t="str">
        <f t="shared" si="3"/>
        <v>3</v>
      </c>
      <c r="K47" s="17" t="str">
        <f t="shared" si="4"/>
        <v>y</v>
      </c>
      <c r="L47" s="16"/>
      <c r="M47" s="20"/>
      <c r="O47" s="31">
        <f t="shared" si="6"/>
        <v>0</v>
      </c>
      <c r="P47" s="32" t="str">
        <f t="shared" si="7"/>
        <v>3</v>
      </c>
      <c r="Q47" s="33">
        <f t="shared" si="5"/>
        <v>0</v>
      </c>
    </row>
    <row r="48" spans="1:17" x14ac:dyDescent="0.25">
      <c r="A48" s="29" t="str">
        <f>IF(ISBLANK('Team Names'!A47), "", 'Team Names'!A47)</f>
        <v>A61</v>
      </c>
      <c r="B48" s="30" t="str">
        <f>IF(ISBLANK('Team Names'!B47), "", 'Team Names'!B47)</f>
        <v>River City Science Academy Elementary-RCSA Little Rockets</v>
      </c>
      <c r="C48" s="13"/>
      <c r="D48" s="16"/>
      <c r="E48" s="16"/>
      <c r="F48" s="16"/>
      <c r="G48" s="16"/>
      <c r="H48" s="14"/>
      <c r="I48" s="27">
        <f t="shared" si="2"/>
        <v>0</v>
      </c>
      <c r="J48" s="17" t="str">
        <f t="shared" si="3"/>
        <v>3</v>
      </c>
      <c r="K48" s="17" t="str">
        <f t="shared" si="4"/>
        <v>y</v>
      </c>
      <c r="L48" s="16"/>
      <c r="M48" s="20"/>
      <c r="O48" s="31">
        <f t="shared" si="6"/>
        <v>0</v>
      </c>
      <c r="P48" s="32" t="str">
        <f t="shared" si="7"/>
        <v>3</v>
      </c>
      <c r="Q48" s="33">
        <f t="shared" si="5"/>
        <v>0</v>
      </c>
    </row>
    <row r="49" spans="1:17" x14ac:dyDescent="0.25">
      <c r="A49" s="29" t="str">
        <f>IF(ISBLANK('Team Names'!A48), "", 'Team Names'!A48)</f>
        <v>A62</v>
      </c>
      <c r="B49" s="30" t="str">
        <f>IF(ISBLANK('Team Names'!B48), "", 'Team Names'!B48)</f>
        <v>River City Science Academy Innovation-RCSA Innovation</v>
      </c>
      <c r="C49" s="13"/>
      <c r="D49" s="16"/>
      <c r="E49" s="16"/>
      <c r="F49" s="16"/>
      <c r="G49" s="16"/>
      <c r="H49" s="14"/>
      <c r="I49" s="27">
        <f t="shared" si="2"/>
        <v>0</v>
      </c>
      <c r="J49" s="17" t="str">
        <f t="shared" si="3"/>
        <v>3</v>
      </c>
      <c r="K49" s="17" t="str">
        <f t="shared" si="4"/>
        <v>y</v>
      </c>
      <c r="L49" s="16"/>
      <c r="M49" s="20"/>
      <c r="O49" s="31">
        <f t="shared" si="6"/>
        <v>0</v>
      </c>
      <c r="P49" s="32" t="str">
        <f t="shared" si="7"/>
        <v>3</v>
      </c>
      <c r="Q49" s="33">
        <f t="shared" si="5"/>
        <v>0</v>
      </c>
    </row>
    <row r="50" spans="1:17" x14ac:dyDescent="0.25">
      <c r="A50" s="29" t="str">
        <f>IF(ISBLANK('Team Names'!A49), "", 'Team Names'!A49)</f>
        <v>A65</v>
      </c>
      <c r="B50" s="30" t="str">
        <f>IF(ISBLANK('Team Names'!B49), "", 'Team Names'!B49)</f>
        <v>Killarney Elementary-Shamrocks</v>
      </c>
      <c r="C50" s="13"/>
      <c r="D50" s="16"/>
      <c r="E50" s="16"/>
      <c r="F50" s="16"/>
      <c r="G50" s="16"/>
      <c r="H50" s="14"/>
      <c r="I50" s="27">
        <f t="shared" si="2"/>
        <v>0</v>
      </c>
      <c r="J50" s="17" t="str">
        <f t="shared" si="3"/>
        <v>3</v>
      </c>
      <c r="K50" s="17" t="str">
        <f t="shared" si="4"/>
        <v>y</v>
      </c>
      <c r="L50" s="16"/>
      <c r="M50" s="20"/>
      <c r="O50" s="31">
        <f t="shared" si="6"/>
        <v>0</v>
      </c>
      <c r="P50" s="32" t="str">
        <f t="shared" si="7"/>
        <v>3</v>
      </c>
      <c r="Q50" s="33">
        <f t="shared" si="5"/>
        <v>0</v>
      </c>
    </row>
    <row r="51" spans="1:17" x14ac:dyDescent="0.25">
      <c r="A51" s="29" t="str">
        <f>IF(ISBLANK('Team Names'!A50), "", 'Team Names'!A50)</f>
        <v>A66</v>
      </c>
      <c r="B51" s="30" t="str">
        <f>IF(ISBLANK('Team Names'!B50), "", 'Team Names'!B50)</f>
        <v>Deerwood Elementary-Deerwood Eagles</v>
      </c>
      <c r="C51" s="13"/>
      <c r="D51" s="16"/>
      <c r="E51" s="16"/>
      <c r="F51" s="16"/>
      <c r="G51" s="16"/>
      <c r="H51" s="14"/>
      <c r="I51" s="27">
        <f t="shared" si="2"/>
        <v>0</v>
      </c>
      <c r="J51" s="17" t="str">
        <f t="shared" si="3"/>
        <v>3</v>
      </c>
      <c r="K51" s="17" t="str">
        <f t="shared" si="4"/>
        <v>y</v>
      </c>
      <c r="L51" s="16"/>
      <c r="M51" s="20"/>
      <c r="O51" s="31">
        <f t="shared" si="6"/>
        <v>0</v>
      </c>
      <c r="P51" s="32" t="str">
        <f t="shared" si="7"/>
        <v>3</v>
      </c>
      <c r="Q51" s="33">
        <f t="shared" si="5"/>
        <v>0</v>
      </c>
    </row>
    <row r="52" spans="1:17" x14ac:dyDescent="0.25">
      <c r="A52" s="29" t="str">
        <f>IF(ISBLANK('Team Names'!A51), "", 'Team Names'!A51)</f>
        <v>A67</v>
      </c>
      <c r="B52" s="30" t="str">
        <f>IF(ISBLANK('Team Names'!B51), "", 'Team Names'!B51)</f>
        <v>New Springs Schools-New Springs Eagles</v>
      </c>
      <c r="C52" s="13"/>
      <c r="D52" s="16"/>
      <c r="E52" s="16"/>
      <c r="F52" s="16"/>
      <c r="G52" s="16"/>
      <c r="H52" s="14"/>
      <c r="I52" s="27">
        <f t="shared" si="2"/>
        <v>0</v>
      </c>
      <c r="J52" s="17" t="str">
        <f t="shared" si="3"/>
        <v>3</v>
      </c>
      <c r="K52" s="17" t="str">
        <f t="shared" si="4"/>
        <v>y</v>
      </c>
      <c r="L52" s="16"/>
      <c r="M52" s="20"/>
      <c r="O52" s="31">
        <f t="shared" si="6"/>
        <v>0</v>
      </c>
      <c r="P52" s="32" t="str">
        <f t="shared" si="7"/>
        <v>3</v>
      </c>
      <c r="Q52" s="33">
        <f t="shared" si="5"/>
        <v>0</v>
      </c>
    </row>
    <row r="53" spans="1:17" x14ac:dyDescent="0.25">
      <c r="A53" s="29" t="str">
        <f>IF(ISBLANK('Team Names'!A52), "", 'Team Names'!A52)</f>
        <v>A68</v>
      </c>
      <c r="B53" s="30" t="str">
        <f>IF(ISBLANK('Team Names'!B52), "", 'Team Names'!B52)</f>
        <v>Sunset Park Elementary-Eagles!</v>
      </c>
      <c r="C53" s="13"/>
      <c r="D53" s="16"/>
      <c r="E53" s="16"/>
      <c r="F53" s="16"/>
      <c r="G53" s="16"/>
      <c r="H53" s="14"/>
      <c r="I53" s="27">
        <f t="shared" si="2"/>
        <v>0</v>
      </c>
      <c r="J53" s="17" t="str">
        <f t="shared" si="3"/>
        <v>3</v>
      </c>
      <c r="K53" s="17" t="str">
        <f t="shared" si="4"/>
        <v>y</v>
      </c>
      <c r="L53" s="16"/>
      <c r="M53" s="20"/>
      <c r="O53" s="31">
        <f t="shared" si="6"/>
        <v>0</v>
      </c>
      <c r="P53" s="32" t="str">
        <f t="shared" si="7"/>
        <v>3</v>
      </c>
      <c r="Q53" s="33">
        <f t="shared" si="5"/>
        <v>0</v>
      </c>
    </row>
    <row r="54" spans="1:17" x14ac:dyDescent="0.25">
      <c r="A54" s="29" t="str">
        <f>IF(ISBLANK('Team Names'!A53), "", 'Team Names'!A53)</f>
        <v>A69</v>
      </c>
      <c r="B54" s="30" t="str">
        <f>IF(ISBLANK('Team Names'!B53), "", 'Team Names'!B53)</f>
        <v>Dr. Phillips Elementary -DPES</v>
      </c>
      <c r="C54" s="13"/>
      <c r="D54" s="16"/>
      <c r="E54" s="16"/>
      <c r="F54" s="16"/>
      <c r="G54" s="16"/>
      <c r="H54" s="14"/>
      <c r="I54" s="27">
        <f t="shared" si="2"/>
        <v>0</v>
      </c>
      <c r="J54" s="17" t="str">
        <f t="shared" si="3"/>
        <v>3</v>
      </c>
      <c r="K54" s="17" t="str">
        <f t="shared" si="4"/>
        <v>y</v>
      </c>
      <c r="L54" s="16"/>
      <c r="M54" s="20"/>
      <c r="O54" s="31">
        <f t="shared" si="6"/>
        <v>0</v>
      </c>
      <c r="P54" s="32" t="str">
        <f t="shared" si="7"/>
        <v>3</v>
      </c>
      <c r="Q54" s="33">
        <f t="shared" si="5"/>
        <v>0</v>
      </c>
    </row>
    <row r="55" spans="1:17" x14ac:dyDescent="0.25">
      <c r="A55" s="29" t="str">
        <f>IF(ISBLANK('Team Names'!A54), "", 'Team Names'!A54)</f>
        <v>A70</v>
      </c>
      <c r="B55" s="30" t="str">
        <f>IF(ISBLANK('Team Names'!B54), "", 'Team Names'!B54)</f>
        <v>Orlando Science Elementary School-OSES 4</v>
      </c>
      <c r="C55" s="13"/>
      <c r="D55" s="16"/>
      <c r="E55" s="16"/>
      <c r="F55" s="16"/>
      <c r="G55" s="16"/>
      <c r="H55" s="14"/>
      <c r="I55" s="27">
        <f t="shared" si="2"/>
        <v>0</v>
      </c>
      <c r="J55" s="17" t="str">
        <f t="shared" si="3"/>
        <v>3</v>
      </c>
      <c r="K55" s="17" t="str">
        <f t="shared" si="4"/>
        <v>y</v>
      </c>
      <c r="L55" s="16"/>
      <c r="M55" s="20"/>
      <c r="O55" s="31">
        <f t="shared" si="6"/>
        <v>0</v>
      </c>
      <c r="P55" s="32" t="str">
        <f t="shared" si="7"/>
        <v>3</v>
      </c>
      <c r="Q55" s="33">
        <f t="shared" si="5"/>
        <v>0</v>
      </c>
    </row>
    <row r="56" spans="1:17" x14ac:dyDescent="0.25">
      <c r="A56" s="29" t="str">
        <f>IF(ISBLANK('Team Names'!A55), "", 'Team Names'!A55)</f>
        <v>A71</v>
      </c>
      <c r="B56" s="30" t="str">
        <f>IF(ISBLANK('Team Names'!B55), "", 'Team Names'!B55)</f>
        <v>StarChild Academy-STEAM Team</v>
      </c>
      <c r="C56" s="13"/>
      <c r="D56" s="16"/>
      <c r="E56" s="16"/>
      <c r="F56" s="16"/>
      <c r="G56" s="16"/>
      <c r="H56" s="14"/>
      <c r="I56" s="27">
        <f t="shared" ref="I56:I65" si="8">IFERROR(IF(ISBLANK(H56),(D56),H56),"-")</f>
        <v>0</v>
      </c>
      <c r="J56" s="17" t="str">
        <f t="shared" ref="J56:J65" si="9">IF(AND(C56="Y", E56="y", F56="y", G56="y"), "1", IF(AND(G56="n", C56="y", E56="y", F56="y"), "2", "3"))</f>
        <v>3</v>
      </c>
      <c r="K56" s="17" t="str">
        <f t="shared" ref="K56:K65" si="10">IF(COUNTIF(I$5:I$55,I56)=1,"n", "y")</f>
        <v>y</v>
      </c>
      <c r="L56" s="16"/>
      <c r="M56" s="20"/>
      <c r="O56" s="31">
        <f t="shared" ref="O56:O65" si="11">I56</f>
        <v>0</v>
      </c>
      <c r="P56" s="32" t="str">
        <f t="shared" ref="P56:P65" si="12">J56</f>
        <v>3</v>
      </c>
      <c r="Q56" s="33">
        <f t="shared" ref="Q56:Q65" si="13">M56</f>
        <v>0</v>
      </c>
    </row>
    <row r="57" spans="1:17" x14ac:dyDescent="0.25">
      <c r="A57" s="29" t="str">
        <f>IF(ISBLANK('Team Names'!A56), "", 'Team Names'!A56)</f>
        <v>A72</v>
      </c>
      <c r="B57" s="30" t="str">
        <f>IF(ISBLANK('Team Names'!B56), "", 'Team Names'!B56)</f>
        <v>Sunrise-Sunrise Eagles</v>
      </c>
      <c r="C57" s="13"/>
      <c r="D57" s="16"/>
      <c r="E57" s="16"/>
      <c r="F57" s="16"/>
      <c r="G57" s="16"/>
      <c r="H57" s="14"/>
      <c r="I57" s="27">
        <f t="shared" si="8"/>
        <v>0</v>
      </c>
      <c r="J57" s="17" t="str">
        <f t="shared" si="9"/>
        <v>3</v>
      </c>
      <c r="K57" s="17" t="str">
        <f t="shared" si="10"/>
        <v>y</v>
      </c>
      <c r="L57" s="16"/>
      <c r="M57" s="20"/>
      <c r="O57" s="31">
        <f t="shared" si="11"/>
        <v>0</v>
      </c>
      <c r="P57" s="32" t="str">
        <f t="shared" si="12"/>
        <v>3</v>
      </c>
      <c r="Q57" s="33">
        <f t="shared" si="13"/>
        <v>0</v>
      </c>
    </row>
    <row r="58" spans="1:17" x14ac:dyDescent="0.25">
      <c r="A58" s="29" t="str">
        <f>IF(ISBLANK('Team Names'!A57), "", 'Team Names'!A57)</f>
        <v>A73</v>
      </c>
      <c r="B58" s="30" t="str">
        <f>IF(ISBLANK('Team Names'!B57), "", 'Team Names'!B57)</f>
        <v>Rosemont Elementary School-Rosemont STEAM</v>
      </c>
      <c r="C58" s="13"/>
      <c r="D58" s="16"/>
      <c r="E58" s="16"/>
      <c r="F58" s="16"/>
      <c r="G58" s="16"/>
      <c r="H58" s="14"/>
      <c r="I58" s="27">
        <f t="shared" si="8"/>
        <v>0</v>
      </c>
      <c r="J58" s="17" t="str">
        <f t="shared" si="9"/>
        <v>3</v>
      </c>
      <c r="K58" s="17" t="str">
        <f t="shared" si="10"/>
        <v>y</v>
      </c>
      <c r="L58" s="16"/>
      <c r="M58" s="20"/>
      <c r="O58" s="31">
        <f t="shared" si="11"/>
        <v>0</v>
      </c>
      <c r="P58" s="32" t="str">
        <f t="shared" si="12"/>
        <v>3</v>
      </c>
      <c r="Q58" s="33">
        <f t="shared" si="13"/>
        <v>0</v>
      </c>
    </row>
    <row r="59" spans="1:17" x14ac:dyDescent="0.25">
      <c r="A59" s="29" t="str">
        <f>IF(ISBLANK('Team Names'!A58), "", 'Team Names'!A58)</f>
        <v>A74</v>
      </c>
      <c r="B59" s="30" t="str">
        <f>IF(ISBLANK('Team Names'!B58), "", 'Team Names'!B58)</f>
        <v>Palm Lake Elementary-Bobcats</v>
      </c>
      <c r="C59" s="13"/>
      <c r="D59" s="16"/>
      <c r="E59" s="16"/>
      <c r="F59" s="16"/>
      <c r="G59" s="16"/>
      <c r="H59" s="14"/>
      <c r="I59" s="27">
        <f t="shared" si="8"/>
        <v>0</v>
      </c>
      <c r="J59" s="17" t="str">
        <f t="shared" si="9"/>
        <v>3</v>
      </c>
      <c r="K59" s="17" t="str">
        <f t="shared" si="10"/>
        <v>y</v>
      </c>
      <c r="L59" s="16"/>
      <c r="M59" s="20"/>
      <c r="O59" s="31">
        <f t="shared" si="11"/>
        <v>0</v>
      </c>
      <c r="P59" s="32" t="str">
        <f t="shared" si="12"/>
        <v>3</v>
      </c>
      <c r="Q59" s="33">
        <f t="shared" si="13"/>
        <v>0</v>
      </c>
    </row>
    <row r="60" spans="1:17" x14ac:dyDescent="0.25">
      <c r="A60" s="29" t="str">
        <f>IF(ISBLANK('Team Names'!A59), "", 'Team Names'!A59)</f>
        <v>A76</v>
      </c>
      <c r="B60" s="30" t="str">
        <f>IF(ISBLANK('Team Names'!B59), "", 'Team Names'!B59)</f>
        <v>Rosemont Elementary School-E.C. Eagles</v>
      </c>
      <c r="C60" s="13"/>
      <c r="D60" s="16"/>
      <c r="E60" s="16"/>
      <c r="F60" s="16"/>
      <c r="G60" s="16"/>
      <c r="H60" s="14"/>
      <c r="I60" s="27">
        <f t="shared" si="8"/>
        <v>0</v>
      </c>
      <c r="J60" s="17" t="str">
        <f t="shared" si="9"/>
        <v>3</v>
      </c>
      <c r="K60" s="17" t="str">
        <f t="shared" si="10"/>
        <v>y</v>
      </c>
      <c r="L60" s="16"/>
      <c r="M60" s="20"/>
      <c r="O60" s="31">
        <f t="shared" si="11"/>
        <v>0</v>
      </c>
      <c r="P60" s="32" t="str">
        <f t="shared" si="12"/>
        <v>3</v>
      </c>
      <c r="Q60" s="33">
        <f t="shared" si="13"/>
        <v>0</v>
      </c>
    </row>
    <row r="61" spans="1:17" x14ac:dyDescent="0.25">
      <c r="A61" s="29" t="str">
        <f>IF(ISBLANK('Team Names'!A60), "", 'Team Names'!A60)</f>
        <v>A79</v>
      </c>
      <c r="B61" s="30" t="str">
        <f>IF(ISBLANK('Team Names'!B60), "", 'Team Names'!B60)</f>
        <v>Sadler Elementary School</v>
      </c>
      <c r="C61" s="13"/>
      <c r="D61" s="16"/>
      <c r="E61" s="16"/>
      <c r="F61" s="16"/>
      <c r="G61" s="16"/>
      <c r="H61" s="14"/>
      <c r="I61" s="27">
        <f t="shared" si="8"/>
        <v>0</v>
      </c>
      <c r="J61" s="17" t="str">
        <f t="shared" si="9"/>
        <v>3</v>
      </c>
      <c r="K61" s="17" t="str">
        <f t="shared" si="10"/>
        <v>y</v>
      </c>
      <c r="L61" s="16"/>
      <c r="M61" s="20"/>
      <c r="O61" s="31">
        <f t="shared" si="11"/>
        <v>0</v>
      </c>
      <c r="P61" s="32" t="str">
        <f t="shared" si="12"/>
        <v>3</v>
      </c>
      <c r="Q61" s="33">
        <f t="shared" si="13"/>
        <v>0</v>
      </c>
    </row>
    <row r="62" spans="1:17" x14ac:dyDescent="0.25">
      <c r="A62" s="29" t="str">
        <f>IF(ISBLANK('Team Names'!A61), "", 'Team Names'!A61)</f>
        <v/>
      </c>
      <c r="B62" s="30" t="str">
        <f>IF(ISBLANK('Team Names'!B61), "", 'Team Names'!B61)</f>
        <v/>
      </c>
      <c r="C62" s="13"/>
      <c r="D62" s="16"/>
      <c r="E62" s="16"/>
      <c r="F62" s="16"/>
      <c r="G62" s="16"/>
      <c r="H62" s="14"/>
      <c r="I62" s="27">
        <f t="shared" si="8"/>
        <v>0</v>
      </c>
      <c r="J62" s="17" t="str">
        <f t="shared" si="9"/>
        <v>3</v>
      </c>
      <c r="K62" s="17" t="str">
        <f t="shared" si="10"/>
        <v>y</v>
      </c>
      <c r="L62" s="16"/>
      <c r="M62" s="20"/>
      <c r="O62" s="31">
        <f t="shared" si="11"/>
        <v>0</v>
      </c>
      <c r="P62" s="32" t="str">
        <f t="shared" si="12"/>
        <v>3</v>
      </c>
      <c r="Q62" s="33">
        <f t="shared" si="13"/>
        <v>0</v>
      </c>
    </row>
    <row r="63" spans="1:17" x14ac:dyDescent="0.25">
      <c r="A63" s="29" t="str">
        <f>IF(ISBLANK('Team Names'!A62), "", 'Team Names'!A62)</f>
        <v/>
      </c>
      <c r="B63" s="30" t="str">
        <f>IF(ISBLANK('Team Names'!B62), "", 'Team Names'!B62)</f>
        <v/>
      </c>
      <c r="C63" s="13"/>
      <c r="D63" s="16"/>
      <c r="E63" s="16"/>
      <c r="F63" s="16"/>
      <c r="G63" s="16"/>
      <c r="H63" s="14"/>
      <c r="I63" s="27">
        <f t="shared" si="8"/>
        <v>0</v>
      </c>
      <c r="J63" s="17" t="str">
        <f t="shared" si="9"/>
        <v>3</v>
      </c>
      <c r="K63" s="17" t="str">
        <f t="shared" si="10"/>
        <v>y</v>
      </c>
      <c r="L63" s="16"/>
      <c r="M63" s="20"/>
      <c r="O63" s="31">
        <f t="shared" si="11"/>
        <v>0</v>
      </c>
      <c r="P63" s="32" t="str">
        <f t="shared" si="12"/>
        <v>3</v>
      </c>
      <c r="Q63" s="33">
        <f t="shared" si="13"/>
        <v>0</v>
      </c>
    </row>
    <row r="64" spans="1:17" x14ac:dyDescent="0.25">
      <c r="A64" s="29" t="str">
        <f>IF(ISBLANK('Team Names'!A63), "", 'Team Names'!A63)</f>
        <v/>
      </c>
      <c r="B64" s="30" t="str">
        <f>IF(ISBLANK('Team Names'!B63), "", 'Team Names'!B63)</f>
        <v/>
      </c>
      <c r="C64" s="13"/>
      <c r="D64" s="16"/>
      <c r="E64" s="16"/>
      <c r="F64" s="16"/>
      <c r="G64" s="16"/>
      <c r="H64" s="14"/>
      <c r="I64" s="27">
        <f t="shared" si="8"/>
        <v>0</v>
      </c>
      <c r="J64" s="17" t="str">
        <f t="shared" si="9"/>
        <v>3</v>
      </c>
      <c r="K64" s="17" t="str">
        <f t="shared" si="10"/>
        <v>y</v>
      </c>
      <c r="L64" s="16"/>
      <c r="M64" s="20"/>
      <c r="O64" s="31">
        <f t="shared" si="11"/>
        <v>0</v>
      </c>
      <c r="P64" s="32" t="str">
        <f t="shared" si="12"/>
        <v>3</v>
      </c>
      <c r="Q64" s="33">
        <f t="shared" si="13"/>
        <v>0</v>
      </c>
    </row>
    <row r="65" spans="1:17" x14ac:dyDescent="0.25">
      <c r="A65" s="29" t="str">
        <f>IF(ISBLANK('Team Names'!A64), "", 'Team Names'!A64)</f>
        <v/>
      </c>
      <c r="B65" s="30" t="str">
        <f>IF(ISBLANK('Team Names'!B64), "", 'Team Names'!B64)</f>
        <v/>
      </c>
      <c r="C65" s="13"/>
      <c r="D65" s="16"/>
      <c r="E65" s="16"/>
      <c r="F65" s="16"/>
      <c r="G65" s="16"/>
      <c r="H65" s="14"/>
      <c r="I65" s="27">
        <f t="shared" si="8"/>
        <v>0</v>
      </c>
      <c r="J65" s="17" t="str">
        <f t="shared" si="9"/>
        <v>3</v>
      </c>
      <c r="K65" s="17" t="str">
        <f t="shared" si="10"/>
        <v>y</v>
      </c>
      <c r="L65" s="16"/>
      <c r="M65" s="20"/>
      <c r="O65" s="31">
        <f t="shared" si="11"/>
        <v>0</v>
      </c>
      <c r="P65" s="32" t="str">
        <f t="shared" si="12"/>
        <v>3</v>
      </c>
      <c r="Q65" s="33">
        <f t="shared" si="13"/>
        <v>0</v>
      </c>
    </row>
  </sheetData>
  <sheetProtection sheet="1" objects="1" scenarios="1" sort="0" autoFilter="0"/>
  <autoFilter ref="A4:Q4"/>
  <mergeCells count="14">
    <mergeCell ref="O1:Q2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F2:F3"/>
    <mergeCell ref="G2:G3"/>
    <mergeCell ref="C1:H1"/>
    <mergeCell ref="I1:M1"/>
  </mergeCells>
  <conditionalFormatting sqref="K2 K5:K1048576">
    <cfRule type="containsText" dxfId="7" priority="1" operator="containsText" text="y">
      <formula>NOT(ISERROR(SEARCH("y",K2)))</formula>
    </cfRule>
  </conditionalFormatting>
  <conditionalFormatting sqref="I1:I2 I5:I1048576">
    <cfRule type="duplicateValues" dxfId="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ySplit="3" topLeftCell="A54" activePane="bottomLeft" state="frozen"/>
      <selection pane="bottomLeft" activeCell="A55" sqref="A55:O65"/>
    </sheetView>
  </sheetViews>
  <sheetFormatPr defaultRowHeight="15" x14ac:dyDescent="0.25"/>
  <cols>
    <col min="1" max="1" width="4.28515625" customWidth="1"/>
    <col min="2" max="2" width="27.28515625" customWidth="1"/>
    <col min="3" max="3" width="4" style="3" bestFit="1" customWidth="1"/>
    <col min="4" max="4" width="3.7109375" style="25" bestFit="1" customWidth="1"/>
    <col min="5" max="5" width="5.42578125" style="4" bestFit="1" customWidth="1"/>
    <col min="6" max="6" width="4" style="12" bestFit="1" customWidth="1"/>
    <col min="7" max="7" width="7.42578125" style="4" customWidth="1"/>
    <col min="8" max="8" width="3.7109375" style="4" bestFit="1" customWidth="1"/>
    <col min="9" max="10" width="3.7109375" style="1" bestFit="1" customWidth="1"/>
    <col min="11" max="11" width="3.7109375" style="1" customWidth="1"/>
    <col min="12" max="12" width="1.42578125" style="2" customWidth="1"/>
    <col min="13" max="13" width="5.85546875" style="3" customWidth="1"/>
    <col min="14" max="14" width="3.7109375" style="4" bestFit="1" customWidth="1"/>
    <col min="15" max="15" width="3.7109375" style="12" bestFit="1" customWidth="1"/>
  </cols>
  <sheetData>
    <row r="1" spans="1:15" ht="18.75" customHeight="1" x14ac:dyDescent="0.25">
      <c r="B1" t="s">
        <v>15</v>
      </c>
      <c r="C1" s="48" t="s">
        <v>30</v>
      </c>
      <c r="D1" s="49"/>
      <c r="E1" s="49"/>
      <c r="F1" s="49"/>
      <c r="G1" s="48" t="s">
        <v>10</v>
      </c>
      <c r="H1" s="49"/>
      <c r="I1" s="49"/>
      <c r="J1" s="49"/>
      <c r="K1" s="50"/>
      <c r="M1" s="51" t="s">
        <v>20</v>
      </c>
      <c r="N1" s="52"/>
      <c r="O1" s="53"/>
    </row>
    <row r="2" spans="1:15" ht="15" customHeight="1" x14ac:dyDescent="0.25">
      <c r="C2" s="54" t="s">
        <v>26</v>
      </c>
      <c r="D2" s="64" t="s">
        <v>27</v>
      </c>
      <c r="E2" s="66" t="s">
        <v>28</v>
      </c>
      <c r="F2" s="61" t="s">
        <v>29</v>
      </c>
      <c r="G2" s="54" t="s">
        <v>12</v>
      </c>
      <c r="H2" s="58" t="s">
        <v>11</v>
      </c>
      <c r="I2" s="58" t="s">
        <v>13</v>
      </c>
      <c r="J2" s="60" t="s">
        <v>16</v>
      </c>
      <c r="K2" s="61" t="s">
        <v>17</v>
      </c>
      <c r="M2" s="51"/>
      <c r="N2" s="52"/>
      <c r="O2" s="53"/>
    </row>
    <row r="3" spans="1:15" ht="219" customHeight="1" x14ac:dyDescent="0.25">
      <c r="A3" s="5" t="s">
        <v>0</v>
      </c>
      <c r="B3" s="6" t="s">
        <v>1</v>
      </c>
      <c r="C3" s="55"/>
      <c r="D3" s="65"/>
      <c r="E3" s="67"/>
      <c r="F3" s="62"/>
      <c r="G3" s="55"/>
      <c r="H3" s="59"/>
      <c r="I3" s="59"/>
      <c r="J3" s="57"/>
      <c r="K3" s="62"/>
      <c r="M3" s="21" t="s">
        <v>18</v>
      </c>
      <c r="N3" s="9" t="s">
        <v>11</v>
      </c>
      <c r="O3" s="22" t="s">
        <v>19</v>
      </c>
    </row>
    <row r="4" spans="1:15" ht="8.25" customHeight="1" x14ac:dyDescent="0.25">
      <c r="A4" s="35"/>
      <c r="B4" s="36"/>
      <c r="C4" s="37"/>
      <c r="D4" s="44"/>
      <c r="E4" s="45"/>
      <c r="F4" s="46"/>
      <c r="G4" s="38"/>
      <c r="H4" s="38"/>
      <c r="I4" s="38"/>
      <c r="J4" s="38"/>
      <c r="K4" s="38"/>
      <c r="L4" s="40"/>
      <c r="M4" s="41"/>
      <c r="N4" s="42"/>
      <c r="O4" s="39"/>
    </row>
    <row r="5" spans="1:15" x14ac:dyDescent="0.25">
      <c r="A5" s="29" t="str">
        <f>IF(ISBLANK('Team Names'!A4), "", 'Team Names'!A4)</f>
        <v>A02</v>
      </c>
      <c r="B5" s="30" t="str">
        <f>IF(ISBLANK('Team Names'!B4), "", 'Team Names'!B4)</f>
        <v xml:space="preserve">Lake Silver Elementary School-Lake Silver </v>
      </c>
      <c r="C5" s="13"/>
      <c r="D5" s="16"/>
      <c r="E5" s="15"/>
      <c r="F5" s="14"/>
      <c r="G5" s="27" t="str">
        <f>IFERROR(IF(C5="y",(E5/F5),"DQ"),"-")</f>
        <v>DQ</v>
      </c>
      <c r="H5" s="17" t="str">
        <f>IF(AND(D5="Y", C5="y"), "1", "2")</f>
        <v>2</v>
      </c>
      <c r="I5" s="17" t="str">
        <f>IF(COUNTIF(G$5:G$55,G5)=1,"n", "y")</f>
        <v>y</v>
      </c>
      <c r="J5" s="16"/>
      <c r="K5" s="20"/>
      <c r="M5" s="34" t="str">
        <f t="shared" ref="M5:M36" si="0">G5</f>
        <v>DQ</v>
      </c>
      <c r="N5" s="32" t="str">
        <f t="shared" ref="N5:N36" si="1">H5</f>
        <v>2</v>
      </c>
      <c r="O5" s="33">
        <f>K5</f>
        <v>0</v>
      </c>
    </row>
    <row r="6" spans="1:15" x14ac:dyDescent="0.25">
      <c r="A6" s="29" t="str">
        <f>IF(ISBLANK('Team Names'!A5), "", 'Team Names'!A5)</f>
        <v>A03</v>
      </c>
      <c r="B6" s="30" t="str">
        <f>IF(ISBLANK('Team Names'!B5), "", 'Team Names'!B5)</f>
        <v>Durrance Elementary-Durrance Dolphins</v>
      </c>
      <c r="C6" s="13"/>
      <c r="D6" s="16"/>
      <c r="E6" s="15"/>
      <c r="F6" s="14"/>
      <c r="G6" s="27" t="str">
        <f t="shared" ref="G6:G55" si="2">IF(C6="y",(E6/F6),"DQ")</f>
        <v>DQ</v>
      </c>
      <c r="H6" s="17" t="str">
        <f t="shared" ref="H6:H37" si="3">IF(E6="Y", "1", "2")</f>
        <v>2</v>
      </c>
      <c r="I6" s="17" t="str">
        <f t="shared" ref="I6:I55" si="4">IF(COUNTIF(G$5:G$55,G6)=1,"n", "y")</f>
        <v>y</v>
      </c>
      <c r="J6" s="16"/>
      <c r="K6" s="20"/>
      <c r="M6" s="34" t="str">
        <f t="shared" si="0"/>
        <v>DQ</v>
      </c>
      <c r="N6" s="32" t="str">
        <f t="shared" si="1"/>
        <v>2</v>
      </c>
      <c r="O6" s="33">
        <f t="shared" ref="O6:O55" si="5">K6</f>
        <v>0</v>
      </c>
    </row>
    <row r="7" spans="1:15" x14ac:dyDescent="0.25">
      <c r="A7" s="29" t="str">
        <f>IF(ISBLANK('Team Names'!A6), "", 'Team Names'!A6)</f>
        <v>A04</v>
      </c>
      <c r="B7" s="30" t="str">
        <f>IF(ISBLANK('Team Names'!B6), "", 'Team Names'!B6)</f>
        <v>Seminole Science Charter School-The Rocket Boosters</v>
      </c>
      <c r="C7" s="13"/>
      <c r="D7" s="16"/>
      <c r="E7" s="15"/>
      <c r="F7" s="14"/>
      <c r="G7" s="27" t="str">
        <f t="shared" si="2"/>
        <v>DQ</v>
      </c>
      <c r="H7" s="17" t="str">
        <f t="shared" si="3"/>
        <v>2</v>
      </c>
      <c r="I7" s="17" t="str">
        <f t="shared" si="4"/>
        <v>y</v>
      </c>
      <c r="J7" s="16"/>
      <c r="K7" s="20"/>
      <c r="M7" s="34" t="str">
        <f t="shared" si="0"/>
        <v>DQ</v>
      </c>
      <c r="N7" s="32" t="str">
        <f t="shared" si="1"/>
        <v>2</v>
      </c>
      <c r="O7" s="33">
        <f t="shared" si="5"/>
        <v>0</v>
      </c>
    </row>
    <row r="8" spans="1:15" x14ac:dyDescent="0.25">
      <c r="A8" s="29" t="str">
        <f>IF(ISBLANK('Team Names'!A7), "", 'Team Names'!A7)</f>
        <v>A05</v>
      </c>
      <c r="B8" s="30" t="str">
        <f>IF(ISBLANK('Team Names'!B7), "", 'Team Names'!B7)</f>
        <v>Azalea Park Elementary School-Azalea Park Elementary Team A</v>
      </c>
      <c r="C8" s="13"/>
      <c r="D8" s="16"/>
      <c r="E8" s="15"/>
      <c r="F8" s="14"/>
      <c r="G8" s="27" t="str">
        <f t="shared" si="2"/>
        <v>DQ</v>
      </c>
      <c r="H8" s="17" t="str">
        <f t="shared" si="3"/>
        <v>2</v>
      </c>
      <c r="I8" s="17" t="str">
        <f t="shared" si="4"/>
        <v>y</v>
      </c>
      <c r="J8" s="16"/>
      <c r="K8" s="20"/>
      <c r="M8" s="34" t="str">
        <f t="shared" si="0"/>
        <v>DQ</v>
      </c>
      <c r="N8" s="32" t="str">
        <f t="shared" si="1"/>
        <v>2</v>
      </c>
      <c r="O8" s="33">
        <f t="shared" si="5"/>
        <v>0</v>
      </c>
    </row>
    <row r="9" spans="1:15" x14ac:dyDescent="0.25">
      <c r="A9" s="29" t="str">
        <f>IF(ISBLANK('Team Names'!A8), "", 'Team Names'!A8)</f>
        <v>A06</v>
      </c>
      <c r="B9" s="30" t="str">
        <f>IF(ISBLANK('Team Names'!B8), "", 'Team Names'!B8)</f>
        <v>Azalea Park Elementary School-Azalea Park Elementary Team B</v>
      </c>
      <c r="C9" s="13"/>
      <c r="D9" s="16"/>
      <c r="E9" s="15"/>
      <c r="F9" s="14"/>
      <c r="G9" s="27" t="str">
        <f t="shared" si="2"/>
        <v>DQ</v>
      </c>
      <c r="H9" s="17" t="str">
        <f t="shared" si="3"/>
        <v>2</v>
      </c>
      <c r="I9" s="17" t="str">
        <f t="shared" si="4"/>
        <v>y</v>
      </c>
      <c r="J9" s="16"/>
      <c r="K9" s="20"/>
      <c r="M9" s="34" t="str">
        <f t="shared" si="0"/>
        <v>DQ</v>
      </c>
      <c r="N9" s="32" t="str">
        <f t="shared" si="1"/>
        <v>2</v>
      </c>
      <c r="O9" s="33">
        <f t="shared" si="5"/>
        <v>0</v>
      </c>
    </row>
    <row r="10" spans="1:15" x14ac:dyDescent="0.25">
      <c r="A10" s="29" t="str">
        <f>IF(ISBLANK('Team Names'!A9), "", 'Team Names'!A9)</f>
        <v>A07</v>
      </c>
      <c r="B10" s="30" t="str">
        <f>IF(ISBLANK('Team Names'!B9), "", 'Team Names'!B9)</f>
        <v>Seminole Science Charter School-Mad Bionic Scientists</v>
      </c>
      <c r="C10" s="13"/>
      <c r="D10" s="16"/>
      <c r="E10" s="15"/>
      <c r="F10" s="14"/>
      <c r="G10" s="27" t="str">
        <f t="shared" si="2"/>
        <v>DQ</v>
      </c>
      <c r="H10" s="17" t="str">
        <f t="shared" si="3"/>
        <v>2</v>
      </c>
      <c r="I10" s="17" t="str">
        <f t="shared" si="4"/>
        <v>y</v>
      </c>
      <c r="J10" s="16"/>
      <c r="K10" s="20"/>
      <c r="M10" s="34" t="str">
        <f t="shared" si="0"/>
        <v>DQ</v>
      </c>
      <c r="N10" s="32" t="str">
        <f t="shared" si="1"/>
        <v>2</v>
      </c>
      <c r="O10" s="33">
        <f t="shared" si="5"/>
        <v>0</v>
      </c>
    </row>
    <row r="11" spans="1:15" x14ac:dyDescent="0.25">
      <c r="A11" s="29" t="str">
        <f>IF(ISBLANK('Team Names'!A10), "", 'Team Names'!A10)</f>
        <v>A10</v>
      </c>
      <c r="B11" s="30" t="str">
        <f>IF(ISBLANK('Team Names'!B10), "", 'Team Names'!B10)</f>
        <v>Orlando Science Elementary School-OSES 1</v>
      </c>
      <c r="C11" s="13"/>
      <c r="D11" s="16"/>
      <c r="E11" s="15"/>
      <c r="F11" s="14"/>
      <c r="G11" s="27" t="str">
        <f t="shared" si="2"/>
        <v>DQ</v>
      </c>
      <c r="H11" s="17" t="str">
        <f t="shared" si="3"/>
        <v>2</v>
      </c>
      <c r="I11" s="17" t="str">
        <f t="shared" si="4"/>
        <v>y</v>
      </c>
      <c r="J11" s="16"/>
      <c r="K11" s="20"/>
      <c r="M11" s="34" t="str">
        <f t="shared" si="0"/>
        <v>DQ</v>
      </c>
      <c r="N11" s="32" t="str">
        <f t="shared" si="1"/>
        <v>2</v>
      </c>
      <c r="O11" s="33">
        <f t="shared" si="5"/>
        <v>0</v>
      </c>
    </row>
    <row r="12" spans="1:15" x14ac:dyDescent="0.25">
      <c r="A12" s="29" t="str">
        <f>IF(ISBLANK('Team Names'!A11), "", 'Team Names'!A11)</f>
        <v>A11</v>
      </c>
      <c r="B12" s="30" t="str">
        <f>IF(ISBLANK('Team Names'!B11), "", 'Team Names'!B11)</f>
        <v>Orlando Science Elementary School-OSES 2</v>
      </c>
      <c r="C12" s="13"/>
      <c r="D12" s="16"/>
      <c r="E12" s="15"/>
      <c r="F12" s="14"/>
      <c r="G12" s="27" t="str">
        <f t="shared" si="2"/>
        <v>DQ</v>
      </c>
      <c r="H12" s="17" t="str">
        <f t="shared" si="3"/>
        <v>2</v>
      </c>
      <c r="I12" s="17" t="str">
        <f t="shared" si="4"/>
        <v>y</v>
      </c>
      <c r="J12" s="16"/>
      <c r="K12" s="20"/>
      <c r="M12" s="34" t="str">
        <f t="shared" si="0"/>
        <v>DQ</v>
      </c>
      <c r="N12" s="32" t="str">
        <f t="shared" si="1"/>
        <v>2</v>
      </c>
      <c r="O12" s="33">
        <f t="shared" si="5"/>
        <v>0</v>
      </c>
    </row>
    <row r="13" spans="1:15" x14ac:dyDescent="0.25">
      <c r="A13" s="29" t="str">
        <f>IF(ISBLANK('Team Names'!A12), "", 'Team Names'!A12)</f>
        <v>A12</v>
      </c>
      <c r="B13" s="30" t="str">
        <f>IF(ISBLANK('Team Names'!B12), "", 'Team Names'!B12)</f>
        <v>Orlando Science Elementary School-OSES-3</v>
      </c>
      <c r="C13" s="13"/>
      <c r="D13" s="16"/>
      <c r="E13" s="15"/>
      <c r="F13" s="14"/>
      <c r="G13" s="27" t="str">
        <f t="shared" si="2"/>
        <v>DQ</v>
      </c>
      <c r="H13" s="17" t="str">
        <f t="shared" si="3"/>
        <v>2</v>
      </c>
      <c r="I13" s="17" t="str">
        <f t="shared" si="4"/>
        <v>y</v>
      </c>
      <c r="J13" s="16"/>
      <c r="K13" s="20"/>
      <c r="M13" s="34" t="str">
        <f t="shared" si="0"/>
        <v>DQ</v>
      </c>
      <c r="N13" s="32" t="str">
        <f t="shared" si="1"/>
        <v>2</v>
      </c>
      <c r="O13" s="33">
        <f t="shared" si="5"/>
        <v>0</v>
      </c>
    </row>
    <row r="14" spans="1:15" x14ac:dyDescent="0.25">
      <c r="A14" s="29" t="str">
        <f>IF(ISBLANK('Team Names'!A13), "", 'Team Names'!A13)</f>
        <v>A13</v>
      </c>
      <c r="B14" s="30" t="str">
        <f>IF(ISBLANK('Team Names'!B13), "", 'Team Names'!B13)</f>
        <v>Palmetto Elementary-Palmetto Elementary Tigers</v>
      </c>
      <c r="C14" s="13"/>
      <c r="D14" s="16"/>
      <c r="E14" s="15"/>
      <c r="F14" s="14"/>
      <c r="G14" s="27" t="str">
        <f t="shared" si="2"/>
        <v>DQ</v>
      </c>
      <c r="H14" s="17" t="str">
        <f t="shared" si="3"/>
        <v>2</v>
      </c>
      <c r="I14" s="17" t="str">
        <f t="shared" si="4"/>
        <v>y</v>
      </c>
      <c r="J14" s="16"/>
      <c r="K14" s="20"/>
      <c r="M14" s="34" t="str">
        <f t="shared" si="0"/>
        <v>DQ</v>
      </c>
      <c r="N14" s="32" t="str">
        <f t="shared" si="1"/>
        <v>2</v>
      </c>
      <c r="O14" s="33">
        <f t="shared" si="5"/>
        <v>0</v>
      </c>
    </row>
    <row r="15" spans="1:15" x14ac:dyDescent="0.25">
      <c r="A15" s="29" t="str">
        <f>IF(ISBLANK('Team Names'!A14), "", 'Team Names'!A14)</f>
        <v>A15</v>
      </c>
      <c r="B15" s="30" t="str">
        <f>IF(ISBLANK('Team Names'!B14), "", 'Team Names'!B14)</f>
        <v>Brookshire Elementary School-Brookshire Brainiacs 1</v>
      </c>
      <c r="C15" s="13"/>
      <c r="D15" s="16"/>
      <c r="E15" s="15"/>
      <c r="F15" s="14"/>
      <c r="G15" s="27" t="str">
        <f t="shared" si="2"/>
        <v>DQ</v>
      </c>
      <c r="H15" s="17" t="str">
        <f t="shared" si="3"/>
        <v>2</v>
      </c>
      <c r="I15" s="17" t="str">
        <f t="shared" si="4"/>
        <v>y</v>
      </c>
      <c r="J15" s="16"/>
      <c r="K15" s="20"/>
      <c r="M15" s="34" t="str">
        <f t="shared" si="0"/>
        <v>DQ</v>
      </c>
      <c r="N15" s="32" t="str">
        <f t="shared" si="1"/>
        <v>2</v>
      </c>
      <c r="O15" s="33">
        <f t="shared" si="5"/>
        <v>0</v>
      </c>
    </row>
    <row r="16" spans="1:15" x14ac:dyDescent="0.25">
      <c r="A16" s="29" t="str">
        <f>IF(ISBLANK('Team Names'!A15), "", 'Team Names'!A15)</f>
        <v>A16</v>
      </c>
      <c r="B16" s="30" t="str">
        <f>IF(ISBLANK('Team Names'!B15), "", 'Team Names'!B15)</f>
        <v>Brookshire Elementary School-Brookshire Brainiacs 2</v>
      </c>
      <c r="C16" s="13"/>
      <c r="D16" s="16"/>
      <c r="E16" s="15"/>
      <c r="F16" s="14"/>
      <c r="G16" s="27" t="str">
        <f t="shared" si="2"/>
        <v>DQ</v>
      </c>
      <c r="H16" s="17" t="str">
        <f t="shared" si="3"/>
        <v>2</v>
      </c>
      <c r="I16" s="17" t="str">
        <f t="shared" si="4"/>
        <v>y</v>
      </c>
      <c r="J16" s="16"/>
      <c r="K16" s="20"/>
      <c r="M16" s="34" t="str">
        <f t="shared" si="0"/>
        <v>DQ</v>
      </c>
      <c r="N16" s="32" t="str">
        <f t="shared" si="1"/>
        <v>2</v>
      </c>
      <c r="O16" s="33">
        <f t="shared" si="5"/>
        <v>0</v>
      </c>
    </row>
    <row r="17" spans="1:15" x14ac:dyDescent="0.25">
      <c r="A17" s="29" t="str">
        <f>IF(ISBLANK('Team Names'!A16), "", 'Team Names'!A16)</f>
        <v>A19</v>
      </c>
      <c r="B17" s="30" t="str">
        <f>IF(ISBLANK('Team Names'!B16), "", 'Team Names'!B16)</f>
        <v>Out-of-Door Academy-ODA 2</v>
      </c>
      <c r="C17" s="13"/>
      <c r="D17" s="16"/>
      <c r="E17" s="15"/>
      <c r="F17" s="14"/>
      <c r="G17" s="27" t="str">
        <f t="shared" si="2"/>
        <v>DQ</v>
      </c>
      <c r="H17" s="17" t="str">
        <f t="shared" si="3"/>
        <v>2</v>
      </c>
      <c r="I17" s="17" t="str">
        <f t="shared" si="4"/>
        <v>y</v>
      </c>
      <c r="J17" s="16"/>
      <c r="K17" s="20"/>
      <c r="M17" s="34" t="str">
        <f t="shared" si="0"/>
        <v>DQ</v>
      </c>
      <c r="N17" s="32" t="str">
        <f t="shared" si="1"/>
        <v>2</v>
      </c>
      <c r="O17" s="33">
        <f t="shared" si="5"/>
        <v>0</v>
      </c>
    </row>
    <row r="18" spans="1:15" x14ac:dyDescent="0.25">
      <c r="A18" s="29" t="str">
        <f>IF(ISBLANK('Team Names'!A17), "", 'Team Names'!A17)</f>
        <v>A20</v>
      </c>
      <c r="B18" s="30" t="str">
        <f>IF(ISBLANK('Team Names'!B17), "", 'Team Names'!B17)</f>
        <v>Out-of-Door Academy-ODA 3</v>
      </c>
      <c r="C18" s="13"/>
      <c r="D18" s="16"/>
      <c r="E18" s="15"/>
      <c r="F18" s="14"/>
      <c r="G18" s="27" t="str">
        <f t="shared" si="2"/>
        <v>DQ</v>
      </c>
      <c r="H18" s="17" t="str">
        <f t="shared" si="3"/>
        <v>2</v>
      </c>
      <c r="I18" s="17" t="str">
        <f t="shared" si="4"/>
        <v>y</v>
      </c>
      <c r="J18" s="16"/>
      <c r="K18" s="20"/>
      <c r="M18" s="34" t="str">
        <f t="shared" si="0"/>
        <v>DQ</v>
      </c>
      <c r="N18" s="32" t="str">
        <f t="shared" si="1"/>
        <v>2</v>
      </c>
      <c r="O18" s="33">
        <f t="shared" si="5"/>
        <v>0</v>
      </c>
    </row>
    <row r="19" spans="1:15" x14ac:dyDescent="0.25">
      <c r="A19" s="29" t="str">
        <f>IF(ISBLANK('Team Names'!A18), "", 'Team Names'!A18)</f>
        <v>A21</v>
      </c>
      <c r="B19" s="30" t="str">
        <f>IF(ISBLANK('Team Names'!B18), "", 'Team Names'!B18)</f>
        <v>Aloma Elementary School-Aloma Eagles</v>
      </c>
      <c r="C19" s="13"/>
      <c r="D19" s="16"/>
      <c r="E19" s="15"/>
      <c r="F19" s="14"/>
      <c r="G19" s="27" t="str">
        <f t="shared" si="2"/>
        <v>DQ</v>
      </c>
      <c r="H19" s="17" t="str">
        <f t="shared" si="3"/>
        <v>2</v>
      </c>
      <c r="I19" s="17" t="str">
        <f t="shared" si="4"/>
        <v>y</v>
      </c>
      <c r="J19" s="16"/>
      <c r="K19" s="20"/>
      <c r="M19" s="34" t="str">
        <f t="shared" si="0"/>
        <v>DQ</v>
      </c>
      <c r="N19" s="32" t="str">
        <f t="shared" si="1"/>
        <v>2</v>
      </c>
      <c r="O19" s="33">
        <f t="shared" si="5"/>
        <v>0</v>
      </c>
    </row>
    <row r="20" spans="1:15" x14ac:dyDescent="0.25">
      <c r="A20" s="29" t="str">
        <f>IF(ISBLANK('Team Names'!A19), "", 'Team Names'!A19)</f>
        <v>A22</v>
      </c>
      <c r="B20" s="30" t="str">
        <f>IF(ISBLANK('Team Names'!B19), "", 'Team Names'!B19)</f>
        <v>Pershing Elementary-Pershing Elementary Panthers</v>
      </c>
      <c r="C20" s="13"/>
      <c r="D20" s="16"/>
      <c r="E20" s="15"/>
      <c r="F20" s="14"/>
      <c r="G20" s="27" t="str">
        <f t="shared" si="2"/>
        <v>DQ</v>
      </c>
      <c r="H20" s="17" t="str">
        <f t="shared" si="3"/>
        <v>2</v>
      </c>
      <c r="I20" s="17" t="str">
        <f t="shared" si="4"/>
        <v>y</v>
      </c>
      <c r="J20" s="16"/>
      <c r="K20" s="20"/>
      <c r="M20" s="34" t="str">
        <f t="shared" si="0"/>
        <v>DQ</v>
      </c>
      <c r="N20" s="32" t="str">
        <f t="shared" si="1"/>
        <v>2</v>
      </c>
      <c r="O20" s="33">
        <f t="shared" si="5"/>
        <v>0</v>
      </c>
    </row>
    <row r="21" spans="1:15" x14ac:dyDescent="0.25">
      <c r="A21" s="29" t="str">
        <f>IF(ISBLANK('Team Names'!A20), "", 'Team Names'!A20)</f>
        <v>A23</v>
      </c>
      <c r="B21" s="30" t="str">
        <f>IF(ISBLANK('Team Names'!B20), "", 'Team Names'!B20)</f>
        <v>Stone Lakes Elementary-Stone Lakes Eagles</v>
      </c>
      <c r="C21" s="13"/>
      <c r="D21" s="16"/>
      <c r="E21" s="15"/>
      <c r="F21" s="14"/>
      <c r="G21" s="27" t="str">
        <f t="shared" si="2"/>
        <v>DQ</v>
      </c>
      <c r="H21" s="17" t="str">
        <f t="shared" si="3"/>
        <v>2</v>
      </c>
      <c r="I21" s="17" t="str">
        <f t="shared" si="4"/>
        <v>y</v>
      </c>
      <c r="J21" s="16"/>
      <c r="K21" s="20"/>
      <c r="M21" s="34" t="str">
        <f t="shared" si="0"/>
        <v>DQ</v>
      </c>
      <c r="N21" s="32" t="str">
        <f t="shared" si="1"/>
        <v>2</v>
      </c>
      <c r="O21" s="33">
        <f t="shared" si="5"/>
        <v>0</v>
      </c>
    </row>
    <row r="22" spans="1:15" x14ac:dyDescent="0.25">
      <c r="A22" s="29" t="str">
        <f>IF(ISBLANK('Team Names'!A21), "", 'Team Names'!A21)</f>
        <v>A24</v>
      </c>
      <c r="B22" s="30" t="str">
        <f>IF(ISBLANK('Team Names'!B21), "", 'Team Names'!B21)</f>
        <v>Dommerich Elementary-Dommerich Chiefs</v>
      </c>
      <c r="C22" s="13"/>
      <c r="D22" s="16"/>
      <c r="E22" s="15"/>
      <c r="F22" s="14"/>
      <c r="G22" s="27" t="str">
        <f t="shared" si="2"/>
        <v>DQ</v>
      </c>
      <c r="H22" s="17" t="str">
        <f t="shared" si="3"/>
        <v>2</v>
      </c>
      <c r="I22" s="17" t="str">
        <f t="shared" si="4"/>
        <v>y</v>
      </c>
      <c r="J22" s="16"/>
      <c r="K22" s="20"/>
      <c r="M22" s="34" t="str">
        <f t="shared" si="0"/>
        <v>DQ</v>
      </c>
      <c r="N22" s="32" t="str">
        <f t="shared" si="1"/>
        <v>2</v>
      </c>
      <c r="O22" s="33">
        <f t="shared" si="5"/>
        <v>0</v>
      </c>
    </row>
    <row r="23" spans="1:15" x14ac:dyDescent="0.25">
      <c r="A23" s="29" t="str">
        <f>IF(ISBLANK('Team Names'!A22), "", 'Team Names'!A22)</f>
        <v>A25</v>
      </c>
      <c r="B23" s="30" t="str">
        <f>IF(ISBLANK('Team Names'!B22), "", 'Team Names'!B22)</f>
        <v>Out-of-Door Academy-ODA 1</v>
      </c>
      <c r="C23" s="13"/>
      <c r="D23" s="16"/>
      <c r="E23" s="15"/>
      <c r="F23" s="14"/>
      <c r="G23" s="27" t="str">
        <f t="shared" si="2"/>
        <v>DQ</v>
      </c>
      <c r="H23" s="17" t="str">
        <f t="shared" si="3"/>
        <v>2</v>
      </c>
      <c r="I23" s="17" t="str">
        <f t="shared" si="4"/>
        <v>y</v>
      </c>
      <c r="J23" s="16"/>
      <c r="K23" s="20"/>
      <c r="M23" s="34" t="str">
        <f t="shared" si="0"/>
        <v>DQ</v>
      </c>
      <c r="N23" s="32" t="str">
        <f t="shared" si="1"/>
        <v>2</v>
      </c>
      <c r="O23" s="33">
        <f t="shared" si="5"/>
        <v>0</v>
      </c>
    </row>
    <row r="24" spans="1:15" x14ac:dyDescent="0.25">
      <c r="A24" s="29" t="str">
        <f>IF(ISBLANK('Team Names'!A23), "", 'Team Names'!A23)</f>
        <v>A28</v>
      </c>
      <c r="B24" s="30" t="str">
        <f>IF(ISBLANK('Team Names'!B23), "", 'Team Names'!B23)</f>
        <v>Loughman Oaks-Soaring with Science</v>
      </c>
      <c r="C24" s="13"/>
      <c r="D24" s="16"/>
      <c r="E24" s="15"/>
      <c r="F24" s="14"/>
      <c r="G24" s="27" t="str">
        <f t="shared" si="2"/>
        <v>DQ</v>
      </c>
      <c r="H24" s="17" t="str">
        <f t="shared" si="3"/>
        <v>2</v>
      </c>
      <c r="I24" s="17" t="str">
        <f t="shared" si="4"/>
        <v>y</v>
      </c>
      <c r="J24" s="16"/>
      <c r="K24" s="20"/>
      <c r="M24" s="34" t="str">
        <f t="shared" si="0"/>
        <v>DQ</v>
      </c>
      <c r="N24" s="32" t="str">
        <f t="shared" si="1"/>
        <v>2</v>
      </c>
      <c r="O24" s="33">
        <f t="shared" si="5"/>
        <v>0</v>
      </c>
    </row>
    <row r="25" spans="1:15" x14ac:dyDescent="0.25">
      <c r="A25" s="29" t="str">
        <f>IF(ISBLANK('Team Names'!A24), "", 'Team Names'!A24)</f>
        <v>A29</v>
      </c>
      <c r="B25" s="30" t="str">
        <f>IF(ISBLANK('Team Names'!B24), "", 'Team Names'!B24)</f>
        <v>Blankner-Blankner Bulldogs - Team B</v>
      </c>
      <c r="C25" s="13"/>
      <c r="D25" s="16"/>
      <c r="E25" s="15"/>
      <c r="F25" s="14"/>
      <c r="G25" s="27" t="str">
        <f t="shared" si="2"/>
        <v>DQ</v>
      </c>
      <c r="H25" s="17" t="str">
        <f t="shared" si="3"/>
        <v>2</v>
      </c>
      <c r="I25" s="17" t="str">
        <f t="shared" si="4"/>
        <v>y</v>
      </c>
      <c r="J25" s="16"/>
      <c r="K25" s="20"/>
      <c r="M25" s="34" t="str">
        <f t="shared" si="0"/>
        <v>DQ</v>
      </c>
      <c r="N25" s="32" t="str">
        <f t="shared" si="1"/>
        <v>2</v>
      </c>
      <c r="O25" s="33">
        <f t="shared" si="5"/>
        <v>0</v>
      </c>
    </row>
    <row r="26" spans="1:15" x14ac:dyDescent="0.25">
      <c r="A26" s="29" t="str">
        <f>IF(ISBLANK('Team Names'!A25), "", 'Team Names'!A25)</f>
        <v>A30</v>
      </c>
      <c r="B26" s="30" t="str">
        <f>IF(ISBLANK('Team Names'!B25), "", 'Team Names'!B25)</f>
        <v>Blankner-Blankner Bulldogs - Team A</v>
      </c>
      <c r="C26" s="13"/>
      <c r="D26" s="16"/>
      <c r="E26" s="15"/>
      <c r="F26" s="14"/>
      <c r="G26" s="27" t="str">
        <f t="shared" si="2"/>
        <v>DQ</v>
      </c>
      <c r="H26" s="17" t="str">
        <f t="shared" si="3"/>
        <v>2</v>
      </c>
      <c r="I26" s="17" t="str">
        <f t="shared" si="4"/>
        <v>y</v>
      </c>
      <c r="J26" s="16"/>
      <c r="K26" s="20"/>
      <c r="M26" s="34" t="str">
        <f t="shared" si="0"/>
        <v>DQ</v>
      </c>
      <c r="N26" s="32" t="str">
        <f t="shared" si="1"/>
        <v>2</v>
      </c>
      <c r="O26" s="33">
        <f t="shared" si="5"/>
        <v>0</v>
      </c>
    </row>
    <row r="27" spans="1:15" x14ac:dyDescent="0.25">
      <c r="A27" s="29" t="str">
        <f>IF(ISBLANK('Team Names'!A26), "", 'Team Names'!A26)</f>
        <v>A31</v>
      </c>
      <c r="B27" s="30" t="str">
        <f>IF(ISBLANK('Team Names'!B26), "", 'Team Names'!B26)</f>
        <v>Princeton Elementary-Princeton Panthers</v>
      </c>
      <c r="C27" s="13"/>
      <c r="D27" s="16"/>
      <c r="E27" s="15"/>
      <c r="F27" s="14"/>
      <c r="G27" s="27" t="str">
        <f t="shared" si="2"/>
        <v>DQ</v>
      </c>
      <c r="H27" s="17" t="str">
        <f t="shared" si="3"/>
        <v>2</v>
      </c>
      <c r="I27" s="17" t="str">
        <f t="shared" si="4"/>
        <v>y</v>
      </c>
      <c r="J27" s="16"/>
      <c r="K27" s="20"/>
      <c r="M27" s="34" t="str">
        <f t="shared" si="0"/>
        <v>DQ</v>
      </c>
      <c r="N27" s="32" t="str">
        <f t="shared" si="1"/>
        <v>2</v>
      </c>
      <c r="O27" s="33">
        <f t="shared" si="5"/>
        <v>0</v>
      </c>
    </row>
    <row r="28" spans="1:15" x14ac:dyDescent="0.25">
      <c r="A28" s="29" t="str">
        <f>IF(ISBLANK('Team Names'!A27), "", 'Team Names'!A27)</f>
        <v>A32</v>
      </c>
      <c r="B28" s="30" t="str">
        <f>IF(ISBLANK('Team Names'!B27), "", 'Team Names'!B27)</f>
        <v>Moss Park Elementary-Big Brain Theory 1</v>
      </c>
      <c r="C28" s="13"/>
      <c r="D28" s="16"/>
      <c r="E28" s="15"/>
      <c r="F28" s="14"/>
      <c r="G28" s="27" t="str">
        <f t="shared" si="2"/>
        <v>DQ</v>
      </c>
      <c r="H28" s="17" t="str">
        <f t="shared" si="3"/>
        <v>2</v>
      </c>
      <c r="I28" s="17" t="str">
        <f t="shared" si="4"/>
        <v>y</v>
      </c>
      <c r="J28" s="16"/>
      <c r="K28" s="20"/>
      <c r="M28" s="34" t="str">
        <f t="shared" si="0"/>
        <v>DQ</v>
      </c>
      <c r="N28" s="32" t="str">
        <f t="shared" si="1"/>
        <v>2</v>
      </c>
      <c r="O28" s="33">
        <f t="shared" si="5"/>
        <v>0</v>
      </c>
    </row>
    <row r="29" spans="1:15" x14ac:dyDescent="0.25">
      <c r="A29" s="29" t="str">
        <f>IF(ISBLANK('Team Names'!A28), "", 'Team Names'!A28)</f>
        <v>A33</v>
      </c>
      <c r="B29" s="30" t="str">
        <f>IF(ISBLANK('Team Names'!B28), "", 'Team Names'!B28)</f>
        <v>Moss Park Elementary-Big Brain Theory 2</v>
      </c>
      <c r="C29" s="13"/>
      <c r="D29" s="16"/>
      <c r="E29" s="15"/>
      <c r="F29" s="14"/>
      <c r="G29" s="27" t="str">
        <f t="shared" si="2"/>
        <v>DQ</v>
      </c>
      <c r="H29" s="17" t="str">
        <f t="shared" si="3"/>
        <v>2</v>
      </c>
      <c r="I29" s="17" t="str">
        <f t="shared" si="4"/>
        <v>y</v>
      </c>
      <c r="J29" s="16"/>
      <c r="K29" s="20"/>
      <c r="M29" s="34" t="str">
        <f t="shared" si="0"/>
        <v>DQ</v>
      </c>
      <c r="N29" s="32" t="str">
        <f t="shared" si="1"/>
        <v>2</v>
      </c>
      <c r="O29" s="33">
        <f t="shared" si="5"/>
        <v>0</v>
      </c>
    </row>
    <row r="30" spans="1:15" x14ac:dyDescent="0.25">
      <c r="A30" s="29" t="str">
        <f>IF(ISBLANK('Team Names'!A29), "", 'Team Names'!A29)</f>
        <v>A37</v>
      </c>
      <c r="B30" s="30" t="str">
        <f>IF(ISBLANK('Team Names'!B29), "", 'Team Names'!B29)</f>
        <v>Henderson Hammock Charter School-Henderson Hammock Hawks</v>
      </c>
      <c r="C30" s="13"/>
      <c r="D30" s="16"/>
      <c r="E30" s="15"/>
      <c r="F30" s="14"/>
      <c r="G30" s="27" t="str">
        <f t="shared" si="2"/>
        <v>DQ</v>
      </c>
      <c r="H30" s="17" t="str">
        <f t="shared" si="3"/>
        <v>2</v>
      </c>
      <c r="I30" s="17" t="str">
        <f t="shared" si="4"/>
        <v>y</v>
      </c>
      <c r="J30" s="16"/>
      <c r="K30" s="20"/>
      <c r="M30" s="34" t="str">
        <f t="shared" si="0"/>
        <v>DQ</v>
      </c>
      <c r="N30" s="32" t="str">
        <f t="shared" si="1"/>
        <v>2</v>
      </c>
      <c r="O30" s="33">
        <f t="shared" si="5"/>
        <v>0</v>
      </c>
    </row>
    <row r="31" spans="1:15" x14ac:dyDescent="0.25">
      <c r="A31" s="29" t="str">
        <f>IF(ISBLANK('Team Names'!A30), "", 'Team Names'!A30)</f>
        <v>A38</v>
      </c>
      <c r="B31" s="30" t="str">
        <f>IF(ISBLANK('Team Names'!B30), "", 'Team Names'!B30)</f>
        <v>Discovery Academy of Science-DAS Tigers</v>
      </c>
      <c r="C31" s="13"/>
      <c r="D31" s="16"/>
      <c r="E31" s="15"/>
      <c r="F31" s="14"/>
      <c r="G31" s="27" t="str">
        <f t="shared" si="2"/>
        <v>DQ</v>
      </c>
      <c r="H31" s="17" t="str">
        <f t="shared" si="3"/>
        <v>2</v>
      </c>
      <c r="I31" s="17" t="str">
        <f t="shared" si="4"/>
        <v>y</v>
      </c>
      <c r="J31" s="16"/>
      <c r="K31" s="20"/>
      <c r="M31" s="34" t="str">
        <f t="shared" si="0"/>
        <v>DQ</v>
      </c>
      <c r="N31" s="32" t="str">
        <f t="shared" si="1"/>
        <v>2</v>
      </c>
      <c r="O31" s="33">
        <f t="shared" si="5"/>
        <v>0</v>
      </c>
    </row>
    <row r="32" spans="1:15" x14ac:dyDescent="0.25">
      <c r="A32" s="29" t="str">
        <f>IF(ISBLANK('Team Names'!A31), "", 'Team Names'!A31)</f>
        <v>A39</v>
      </c>
      <c r="B32" s="30" t="str">
        <f>IF(ISBLANK('Team Names'!B31), "", 'Team Names'!B31)</f>
        <v>Discovery Academy of Science-DAS Tigers</v>
      </c>
      <c r="C32" s="13"/>
      <c r="D32" s="16"/>
      <c r="E32" s="15"/>
      <c r="F32" s="14"/>
      <c r="G32" s="27" t="str">
        <f t="shared" si="2"/>
        <v>DQ</v>
      </c>
      <c r="H32" s="17" t="str">
        <f t="shared" si="3"/>
        <v>2</v>
      </c>
      <c r="I32" s="17" t="str">
        <f t="shared" si="4"/>
        <v>y</v>
      </c>
      <c r="J32" s="16"/>
      <c r="K32" s="20"/>
      <c r="M32" s="34" t="str">
        <f t="shared" si="0"/>
        <v>DQ</v>
      </c>
      <c r="N32" s="32" t="str">
        <f t="shared" si="1"/>
        <v>2</v>
      </c>
      <c r="O32" s="33">
        <f t="shared" si="5"/>
        <v>0</v>
      </c>
    </row>
    <row r="33" spans="1:15" x14ac:dyDescent="0.25">
      <c r="A33" s="29" t="str">
        <f>IF(ISBLANK('Team Names'!A32), "", 'Team Names'!A32)</f>
        <v>A40</v>
      </c>
      <c r="B33" s="30" t="str">
        <f>IF(ISBLANK('Team Names'!B32), "", 'Team Names'!B32)</f>
        <v>RCMA Wimauma Academy-RCMA Dolphins</v>
      </c>
      <c r="C33" s="13"/>
      <c r="D33" s="16"/>
      <c r="E33" s="15"/>
      <c r="F33" s="14"/>
      <c r="G33" s="27" t="str">
        <f t="shared" si="2"/>
        <v>DQ</v>
      </c>
      <c r="H33" s="17" t="str">
        <f t="shared" si="3"/>
        <v>2</v>
      </c>
      <c r="I33" s="17" t="str">
        <f t="shared" si="4"/>
        <v>y</v>
      </c>
      <c r="J33" s="16"/>
      <c r="K33" s="20"/>
      <c r="M33" s="34" t="str">
        <f t="shared" si="0"/>
        <v>DQ</v>
      </c>
      <c r="N33" s="32" t="str">
        <f t="shared" si="1"/>
        <v>2</v>
      </c>
      <c r="O33" s="33">
        <f t="shared" si="5"/>
        <v>0</v>
      </c>
    </row>
    <row r="34" spans="1:15" x14ac:dyDescent="0.25">
      <c r="A34" s="29" t="str">
        <f>IF(ISBLANK('Team Names'!A33), "", 'Team Names'!A33)</f>
        <v>A41</v>
      </c>
      <c r="B34" s="30" t="str">
        <f>IF(ISBLANK('Team Names'!B33), "", 'Team Names'!B33)</f>
        <v>Sawgrass Bay Elementary-SBE Bobcats</v>
      </c>
      <c r="C34" s="13"/>
      <c r="D34" s="16"/>
      <c r="E34" s="15"/>
      <c r="F34" s="14"/>
      <c r="G34" s="27" t="str">
        <f t="shared" si="2"/>
        <v>DQ</v>
      </c>
      <c r="H34" s="17" t="str">
        <f t="shared" si="3"/>
        <v>2</v>
      </c>
      <c r="I34" s="17" t="str">
        <f t="shared" si="4"/>
        <v>y</v>
      </c>
      <c r="J34" s="16"/>
      <c r="K34" s="20"/>
      <c r="M34" s="34" t="str">
        <f t="shared" si="0"/>
        <v>DQ</v>
      </c>
      <c r="N34" s="32" t="str">
        <f t="shared" si="1"/>
        <v>2</v>
      </c>
      <c r="O34" s="33">
        <f t="shared" si="5"/>
        <v>0</v>
      </c>
    </row>
    <row r="35" spans="1:15" x14ac:dyDescent="0.25">
      <c r="A35" s="29" t="str">
        <f>IF(ISBLANK('Team Names'!A34), "", 'Team Names'!A34)</f>
        <v>A42</v>
      </c>
      <c r="B35" s="30" t="str">
        <f>IF(ISBLANK('Team Names'!B34), "", 'Team Names'!B34)</f>
        <v>Fern Creek Elementary-Fern Creek</v>
      </c>
      <c r="C35" s="13"/>
      <c r="D35" s="16"/>
      <c r="E35" s="15"/>
      <c r="F35" s="14"/>
      <c r="G35" s="27" t="str">
        <f t="shared" si="2"/>
        <v>DQ</v>
      </c>
      <c r="H35" s="17" t="str">
        <f t="shared" si="3"/>
        <v>2</v>
      </c>
      <c r="I35" s="17" t="str">
        <f t="shared" si="4"/>
        <v>y</v>
      </c>
      <c r="J35" s="16"/>
      <c r="K35" s="20"/>
      <c r="M35" s="34" t="str">
        <f t="shared" si="0"/>
        <v>DQ</v>
      </c>
      <c r="N35" s="32" t="str">
        <f t="shared" si="1"/>
        <v>2</v>
      </c>
      <c r="O35" s="33">
        <f t="shared" si="5"/>
        <v>0</v>
      </c>
    </row>
    <row r="36" spans="1:15" x14ac:dyDescent="0.25">
      <c r="A36" s="29" t="str">
        <f>IF(ISBLANK('Team Names'!A35), "", 'Team Names'!A35)</f>
        <v>A43</v>
      </c>
      <c r="B36" s="30" t="str">
        <f>IF(ISBLANK('Team Names'!B35), "", 'Team Names'!B35)</f>
        <v>Fern Creek Elementary-Fern Creek 2</v>
      </c>
      <c r="C36" s="13"/>
      <c r="D36" s="16"/>
      <c r="E36" s="15"/>
      <c r="F36" s="14"/>
      <c r="G36" s="27" t="str">
        <f t="shared" si="2"/>
        <v>DQ</v>
      </c>
      <c r="H36" s="17" t="str">
        <f t="shared" si="3"/>
        <v>2</v>
      </c>
      <c r="I36" s="17" t="str">
        <f t="shared" si="4"/>
        <v>y</v>
      </c>
      <c r="J36" s="16"/>
      <c r="K36" s="20"/>
      <c r="M36" s="34" t="str">
        <f t="shared" si="0"/>
        <v>DQ</v>
      </c>
      <c r="N36" s="32" t="str">
        <f t="shared" si="1"/>
        <v>2</v>
      </c>
      <c r="O36" s="33">
        <f t="shared" si="5"/>
        <v>0</v>
      </c>
    </row>
    <row r="37" spans="1:15" x14ac:dyDescent="0.25">
      <c r="A37" s="29" t="str">
        <f>IF(ISBLANK('Team Names'!A36), "", 'Team Names'!A36)</f>
        <v>A46</v>
      </c>
      <c r="B37" s="30" t="str">
        <f>IF(ISBLANK('Team Names'!B36), "", 'Team Names'!B36)</f>
        <v>The Willow School-Tesla</v>
      </c>
      <c r="C37" s="13"/>
      <c r="D37" s="16"/>
      <c r="E37" s="15"/>
      <c r="F37" s="14"/>
      <c r="G37" s="27" t="str">
        <f t="shared" si="2"/>
        <v>DQ</v>
      </c>
      <c r="H37" s="17" t="str">
        <f t="shared" si="3"/>
        <v>2</v>
      </c>
      <c r="I37" s="17" t="str">
        <f t="shared" si="4"/>
        <v>y</v>
      </c>
      <c r="J37" s="16"/>
      <c r="K37" s="20"/>
      <c r="M37" s="34" t="str">
        <f t="shared" ref="M37:M55" si="6">G37</f>
        <v>DQ</v>
      </c>
      <c r="N37" s="32" t="str">
        <f t="shared" ref="N37:N55" si="7">H37</f>
        <v>2</v>
      </c>
      <c r="O37" s="33">
        <f t="shared" si="5"/>
        <v>0</v>
      </c>
    </row>
    <row r="38" spans="1:15" x14ac:dyDescent="0.25">
      <c r="A38" s="29" t="str">
        <f>IF(ISBLANK('Team Names'!A37), "", 'Team Names'!A37)</f>
        <v>A47</v>
      </c>
      <c r="B38" s="30" t="str">
        <f>IF(ISBLANK('Team Names'!B37), "", 'Team Names'!B37)</f>
        <v>The Willow School-Willow Team Archimedes</v>
      </c>
      <c r="C38" s="13"/>
      <c r="D38" s="16"/>
      <c r="E38" s="15"/>
      <c r="F38" s="14"/>
      <c r="G38" s="27" t="str">
        <f t="shared" si="2"/>
        <v>DQ</v>
      </c>
      <c r="H38" s="17" t="str">
        <f t="shared" ref="H38:H55" si="8">IF(E38="Y", "1", "2")</f>
        <v>2</v>
      </c>
      <c r="I38" s="17" t="str">
        <f t="shared" si="4"/>
        <v>y</v>
      </c>
      <c r="J38" s="16"/>
      <c r="K38" s="20"/>
      <c r="M38" s="34" t="str">
        <f t="shared" si="6"/>
        <v>DQ</v>
      </c>
      <c r="N38" s="32" t="str">
        <f t="shared" si="7"/>
        <v>2</v>
      </c>
      <c r="O38" s="33">
        <f t="shared" si="5"/>
        <v>0</v>
      </c>
    </row>
    <row r="39" spans="1:15" x14ac:dyDescent="0.25">
      <c r="A39" s="29" t="str">
        <f>IF(ISBLANK('Team Names'!A38), "", 'Team Names'!A38)</f>
        <v>A48</v>
      </c>
      <c r="B39" s="30" t="str">
        <f>IF(ISBLANK('Team Names'!B38), "", 'Team Names'!B38)</f>
        <v>Wetherbee Elementary-Buzzing Scientist</v>
      </c>
      <c r="C39" s="13"/>
      <c r="D39" s="16"/>
      <c r="E39" s="15"/>
      <c r="F39" s="14"/>
      <c r="G39" s="27" t="str">
        <f t="shared" si="2"/>
        <v>DQ</v>
      </c>
      <c r="H39" s="17" t="str">
        <f t="shared" si="8"/>
        <v>2</v>
      </c>
      <c r="I39" s="17" t="str">
        <f t="shared" si="4"/>
        <v>y</v>
      </c>
      <c r="J39" s="16"/>
      <c r="K39" s="20"/>
      <c r="M39" s="34" t="str">
        <f t="shared" si="6"/>
        <v>DQ</v>
      </c>
      <c r="N39" s="32" t="str">
        <f t="shared" si="7"/>
        <v>2</v>
      </c>
      <c r="O39" s="33">
        <f t="shared" si="5"/>
        <v>0</v>
      </c>
    </row>
    <row r="40" spans="1:15" x14ac:dyDescent="0.25">
      <c r="A40" s="29" t="str">
        <f>IF(ISBLANK('Team Names'!A39), "", 'Team Names'!A39)</f>
        <v>A51</v>
      </c>
      <c r="B40" s="30" t="str">
        <f>IF(ISBLANK('Team Names'!B39), "", 'Team Names'!B39)</f>
        <v>Step By Step Learning Academy -Monster Club</v>
      </c>
      <c r="C40" s="13"/>
      <c r="D40" s="16"/>
      <c r="E40" s="15"/>
      <c r="F40" s="14"/>
      <c r="G40" s="27" t="str">
        <f t="shared" si="2"/>
        <v>DQ</v>
      </c>
      <c r="H40" s="17" t="str">
        <f t="shared" si="8"/>
        <v>2</v>
      </c>
      <c r="I40" s="17" t="str">
        <f t="shared" si="4"/>
        <v>y</v>
      </c>
      <c r="J40" s="16"/>
      <c r="K40" s="20"/>
      <c r="M40" s="34" t="str">
        <f t="shared" si="6"/>
        <v>DQ</v>
      </c>
      <c r="N40" s="32" t="str">
        <f t="shared" si="7"/>
        <v>2</v>
      </c>
      <c r="O40" s="33">
        <f t="shared" si="5"/>
        <v>0</v>
      </c>
    </row>
    <row r="41" spans="1:15" x14ac:dyDescent="0.25">
      <c r="A41" s="29" t="str">
        <f>IF(ISBLANK('Team Names'!A40), "", 'Team Names'!A40)</f>
        <v>A52</v>
      </c>
      <c r="B41" s="30" t="str">
        <f>IF(ISBLANK('Team Names'!B40), "", 'Team Names'!B40)</f>
        <v>Hillcrest Elementary -Hillcrest Heroes</v>
      </c>
      <c r="C41" s="13"/>
      <c r="D41" s="16"/>
      <c r="E41" s="15"/>
      <c r="F41" s="14"/>
      <c r="G41" s="27" t="str">
        <f t="shared" si="2"/>
        <v>DQ</v>
      </c>
      <c r="H41" s="17" t="str">
        <f t="shared" si="8"/>
        <v>2</v>
      </c>
      <c r="I41" s="17" t="str">
        <f t="shared" si="4"/>
        <v>y</v>
      </c>
      <c r="J41" s="16"/>
      <c r="K41" s="20"/>
      <c r="M41" s="34" t="str">
        <f t="shared" si="6"/>
        <v>DQ</v>
      </c>
      <c r="N41" s="32" t="str">
        <f t="shared" si="7"/>
        <v>2</v>
      </c>
      <c r="O41" s="33">
        <f t="shared" si="5"/>
        <v>0</v>
      </c>
    </row>
    <row r="42" spans="1:15" x14ac:dyDescent="0.25">
      <c r="A42" s="29" t="str">
        <f>IF(ISBLANK('Team Names'!A41), "", 'Team Names'!A41)</f>
        <v>A53</v>
      </c>
      <c r="B42" s="30" t="str">
        <f>IF(ISBLANK('Team Names'!B41), "", 'Team Names'!B41)</f>
        <v>Lovell Elementary School-Lovell Innovators II</v>
      </c>
      <c r="C42" s="13"/>
      <c r="D42" s="16"/>
      <c r="E42" s="15"/>
      <c r="F42" s="14"/>
      <c r="G42" s="27" t="str">
        <f t="shared" si="2"/>
        <v>DQ</v>
      </c>
      <c r="H42" s="17" t="str">
        <f t="shared" si="8"/>
        <v>2</v>
      </c>
      <c r="I42" s="17" t="str">
        <f t="shared" si="4"/>
        <v>y</v>
      </c>
      <c r="J42" s="16"/>
      <c r="K42" s="20"/>
      <c r="M42" s="34" t="str">
        <f t="shared" si="6"/>
        <v>DQ</v>
      </c>
      <c r="N42" s="32" t="str">
        <f t="shared" si="7"/>
        <v>2</v>
      </c>
      <c r="O42" s="33">
        <f t="shared" si="5"/>
        <v>0</v>
      </c>
    </row>
    <row r="43" spans="1:15" x14ac:dyDescent="0.25">
      <c r="A43" s="29" t="str">
        <f>IF(ISBLANK('Team Names'!A42), "", 'Team Names'!A42)</f>
        <v>A54</v>
      </c>
      <c r="B43" s="30" t="str">
        <f>IF(ISBLANK('Team Names'!B42), "", 'Team Names'!B42)</f>
        <v>Lovell Elementary School-Lovell Innovators</v>
      </c>
      <c r="C43" s="13"/>
      <c r="D43" s="16"/>
      <c r="E43" s="15"/>
      <c r="F43" s="14"/>
      <c r="G43" s="27" t="str">
        <f t="shared" si="2"/>
        <v>DQ</v>
      </c>
      <c r="H43" s="17" t="str">
        <f t="shared" si="8"/>
        <v>2</v>
      </c>
      <c r="I43" s="17" t="str">
        <f t="shared" si="4"/>
        <v>y</v>
      </c>
      <c r="J43" s="16"/>
      <c r="K43" s="20"/>
      <c r="M43" s="34" t="str">
        <f t="shared" si="6"/>
        <v>DQ</v>
      </c>
      <c r="N43" s="32" t="str">
        <f t="shared" si="7"/>
        <v>2</v>
      </c>
      <c r="O43" s="33">
        <f t="shared" si="5"/>
        <v>0</v>
      </c>
    </row>
    <row r="44" spans="1:15" x14ac:dyDescent="0.25">
      <c r="A44" s="29" t="str">
        <f>IF(ISBLANK('Team Names'!A43), "", 'Team Names'!A43)</f>
        <v>A55</v>
      </c>
      <c r="B44" s="30" t="str">
        <f>IF(ISBLANK('Team Names'!B43), "", 'Team Names'!B43)</f>
        <v>Winegard Elementary School-Winegard Elementary</v>
      </c>
      <c r="C44" s="13"/>
      <c r="D44" s="16"/>
      <c r="E44" s="15"/>
      <c r="F44" s="14"/>
      <c r="G44" s="27" t="str">
        <f t="shared" si="2"/>
        <v>DQ</v>
      </c>
      <c r="H44" s="17" t="str">
        <f t="shared" si="8"/>
        <v>2</v>
      </c>
      <c r="I44" s="17" t="str">
        <f t="shared" si="4"/>
        <v>y</v>
      </c>
      <c r="J44" s="16"/>
      <c r="K44" s="20"/>
      <c r="M44" s="34" t="str">
        <f t="shared" si="6"/>
        <v>DQ</v>
      </c>
      <c r="N44" s="32" t="str">
        <f t="shared" si="7"/>
        <v>2</v>
      </c>
      <c r="O44" s="33">
        <f t="shared" si="5"/>
        <v>0</v>
      </c>
    </row>
    <row r="45" spans="1:15" x14ac:dyDescent="0.25">
      <c r="A45" s="29" t="str">
        <f>IF(ISBLANK('Team Names'!A44), "", 'Team Names'!A44)</f>
        <v>A56</v>
      </c>
      <c r="B45" s="30" t="str">
        <f>IF(ISBLANK('Team Names'!B44), "", 'Team Names'!B44)</f>
        <v>Wolf Lake Elementary-Wolf Pack</v>
      </c>
      <c r="C45" s="13"/>
      <c r="D45" s="16"/>
      <c r="E45" s="15"/>
      <c r="F45" s="14"/>
      <c r="G45" s="27" t="str">
        <f t="shared" si="2"/>
        <v>DQ</v>
      </c>
      <c r="H45" s="17" t="str">
        <f t="shared" si="8"/>
        <v>2</v>
      </c>
      <c r="I45" s="17" t="str">
        <f t="shared" si="4"/>
        <v>y</v>
      </c>
      <c r="J45" s="16"/>
      <c r="K45" s="20"/>
      <c r="M45" s="34" t="str">
        <f t="shared" si="6"/>
        <v>DQ</v>
      </c>
      <c r="N45" s="32" t="str">
        <f t="shared" si="7"/>
        <v>2</v>
      </c>
      <c r="O45" s="33">
        <f t="shared" si="5"/>
        <v>0</v>
      </c>
    </row>
    <row r="46" spans="1:15" x14ac:dyDescent="0.25">
      <c r="A46" s="29" t="str">
        <f>IF(ISBLANK('Team Names'!A45), "", 'Team Names'!A45)</f>
        <v>A57</v>
      </c>
      <c r="B46" s="30" t="str">
        <f>IF(ISBLANK('Team Names'!B45), "", 'Team Names'!B45)</f>
        <v>Windy Ridge K-8-WindyRidge SilverHawks</v>
      </c>
      <c r="C46" s="13"/>
      <c r="D46" s="16"/>
      <c r="E46" s="15"/>
      <c r="F46" s="14"/>
      <c r="G46" s="27" t="str">
        <f t="shared" si="2"/>
        <v>DQ</v>
      </c>
      <c r="H46" s="17" t="str">
        <f t="shared" si="8"/>
        <v>2</v>
      </c>
      <c r="I46" s="17" t="str">
        <f t="shared" si="4"/>
        <v>y</v>
      </c>
      <c r="J46" s="16"/>
      <c r="K46" s="20"/>
      <c r="M46" s="34" t="str">
        <f t="shared" si="6"/>
        <v>DQ</v>
      </c>
      <c r="N46" s="32" t="str">
        <f t="shared" si="7"/>
        <v>2</v>
      </c>
      <c r="O46" s="33">
        <f t="shared" si="5"/>
        <v>0</v>
      </c>
    </row>
    <row r="47" spans="1:15" x14ac:dyDescent="0.25">
      <c r="A47" s="29" t="str">
        <f>IF(ISBLANK('Team Names'!A46), "", 'Team Names'!A46)</f>
        <v>A60</v>
      </c>
      <c r="B47" s="30" t="str">
        <f>IF(ISBLANK('Team Names'!B46), "", 'Team Names'!B46)</f>
        <v>Orlo Vista Elementary-Jaguars</v>
      </c>
      <c r="C47" s="13"/>
      <c r="D47" s="16"/>
      <c r="E47" s="15"/>
      <c r="F47" s="14"/>
      <c r="G47" s="27" t="str">
        <f t="shared" si="2"/>
        <v>DQ</v>
      </c>
      <c r="H47" s="17" t="str">
        <f t="shared" si="8"/>
        <v>2</v>
      </c>
      <c r="I47" s="17" t="str">
        <f t="shared" si="4"/>
        <v>y</v>
      </c>
      <c r="J47" s="16"/>
      <c r="K47" s="20"/>
      <c r="M47" s="34" t="str">
        <f t="shared" si="6"/>
        <v>DQ</v>
      </c>
      <c r="N47" s="32" t="str">
        <f t="shared" si="7"/>
        <v>2</v>
      </c>
      <c r="O47" s="33">
        <f t="shared" si="5"/>
        <v>0</v>
      </c>
    </row>
    <row r="48" spans="1:15" x14ac:dyDescent="0.25">
      <c r="A48" s="29" t="str">
        <f>IF(ISBLANK('Team Names'!A47), "", 'Team Names'!A47)</f>
        <v>A61</v>
      </c>
      <c r="B48" s="30" t="str">
        <f>IF(ISBLANK('Team Names'!B47), "", 'Team Names'!B47)</f>
        <v>River City Science Academy Elementary-RCSA Little Rockets</v>
      </c>
      <c r="C48" s="13"/>
      <c r="D48" s="16"/>
      <c r="E48" s="15"/>
      <c r="F48" s="14"/>
      <c r="G48" s="27" t="str">
        <f t="shared" si="2"/>
        <v>DQ</v>
      </c>
      <c r="H48" s="17" t="str">
        <f t="shared" si="8"/>
        <v>2</v>
      </c>
      <c r="I48" s="17" t="str">
        <f t="shared" si="4"/>
        <v>y</v>
      </c>
      <c r="J48" s="16"/>
      <c r="K48" s="20"/>
      <c r="M48" s="34" t="str">
        <f t="shared" si="6"/>
        <v>DQ</v>
      </c>
      <c r="N48" s="32" t="str">
        <f t="shared" si="7"/>
        <v>2</v>
      </c>
      <c r="O48" s="33">
        <f t="shared" si="5"/>
        <v>0</v>
      </c>
    </row>
    <row r="49" spans="1:15" x14ac:dyDescent="0.25">
      <c r="A49" s="29" t="str">
        <f>IF(ISBLANK('Team Names'!A48), "", 'Team Names'!A48)</f>
        <v>A62</v>
      </c>
      <c r="B49" s="30" t="str">
        <f>IF(ISBLANK('Team Names'!B48), "", 'Team Names'!B48)</f>
        <v>River City Science Academy Innovation-RCSA Innovation</v>
      </c>
      <c r="C49" s="13"/>
      <c r="D49" s="16"/>
      <c r="E49" s="15"/>
      <c r="F49" s="14"/>
      <c r="G49" s="27" t="str">
        <f t="shared" si="2"/>
        <v>DQ</v>
      </c>
      <c r="H49" s="17" t="str">
        <f t="shared" si="8"/>
        <v>2</v>
      </c>
      <c r="I49" s="17" t="str">
        <f t="shared" si="4"/>
        <v>y</v>
      </c>
      <c r="J49" s="16"/>
      <c r="K49" s="20"/>
      <c r="M49" s="34" t="str">
        <f t="shared" si="6"/>
        <v>DQ</v>
      </c>
      <c r="N49" s="32" t="str">
        <f t="shared" si="7"/>
        <v>2</v>
      </c>
      <c r="O49" s="33">
        <f t="shared" si="5"/>
        <v>0</v>
      </c>
    </row>
    <row r="50" spans="1:15" x14ac:dyDescent="0.25">
      <c r="A50" s="29" t="str">
        <f>IF(ISBLANK('Team Names'!A49), "", 'Team Names'!A49)</f>
        <v>A65</v>
      </c>
      <c r="B50" s="30" t="str">
        <f>IF(ISBLANK('Team Names'!B49), "", 'Team Names'!B49)</f>
        <v>Killarney Elementary-Shamrocks</v>
      </c>
      <c r="C50" s="13"/>
      <c r="D50" s="16"/>
      <c r="E50" s="15"/>
      <c r="F50" s="14"/>
      <c r="G50" s="27" t="str">
        <f t="shared" si="2"/>
        <v>DQ</v>
      </c>
      <c r="H50" s="17" t="str">
        <f t="shared" si="8"/>
        <v>2</v>
      </c>
      <c r="I50" s="17" t="str">
        <f t="shared" si="4"/>
        <v>y</v>
      </c>
      <c r="J50" s="16"/>
      <c r="K50" s="20"/>
      <c r="M50" s="34" t="str">
        <f t="shared" si="6"/>
        <v>DQ</v>
      </c>
      <c r="N50" s="32" t="str">
        <f t="shared" si="7"/>
        <v>2</v>
      </c>
      <c r="O50" s="33">
        <f t="shared" si="5"/>
        <v>0</v>
      </c>
    </row>
    <row r="51" spans="1:15" x14ac:dyDescent="0.25">
      <c r="A51" s="29" t="str">
        <f>IF(ISBLANK('Team Names'!A50), "", 'Team Names'!A50)</f>
        <v>A66</v>
      </c>
      <c r="B51" s="30" t="str">
        <f>IF(ISBLANK('Team Names'!B50), "", 'Team Names'!B50)</f>
        <v>Deerwood Elementary-Deerwood Eagles</v>
      </c>
      <c r="C51" s="13"/>
      <c r="D51" s="16"/>
      <c r="E51" s="15"/>
      <c r="F51" s="14"/>
      <c r="G51" s="27" t="str">
        <f t="shared" si="2"/>
        <v>DQ</v>
      </c>
      <c r="H51" s="17" t="str">
        <f t="shared" si="8"/>
        <v>2</v>
      </c>
      <c r="I51" s="17" t="str">
        <f t="shared" si="4"/>
        <v>y</v>
      </c>
      <c r="J51" s="16"/>
      <c r="K51" s="20"/>
      <c r="M51" s="34" t="str">
        <f t="shared" si="6"/>
        <v>DQ</v>
      </c>
      <c r="N51" s="32" t="str">
        <f t="shared" si="7"/>
        <v>2</v>
      </c>
      <c r="O51" s="33">
        <f t="shared" si="5"/>
        <v>0</v>
      </c>
    </row>
    <row r="52" spans="1:15" x14ac:dyDescent="0.25">
      <c r="A52" s="29" t="str">
        <f>IF(ISBLANK('Team Names'!A51), "", 'Team Names'!A51)</f>
        <v>A67</v>
      </c>
      <c r="B52" s="30" t="str">
        <f>IF(ISBLANK('Team Names'!B51), "", 'Team Names'!B51)</f>
        <v>New Springs Schools-New Springs Eagles</v>
      </c>
      <c r="C52" s="13"/>
      <c r="D52" s="16"/>
      <c r="E52" s="15"/>
      <c r="F52" s="14"/>
      <c r="G52" s="27" t="str">
        <f t="shared" si="2"/>
        <v>DQ</v>
      </c>
      <c r="H52" s="17" t="str">
        <f t="shared" si="8"/>
        <v>2</v>
      </c>
      <c r="I52" s="17" t="str">
        <f t="shared" si="4"/>
        <v>y</v>
      </c>
      <c r="J52" s="16"/>
      <c r="K52" s="20"/>
      <c r="M52" s="34" t="str">
        <f t="shared" si="6"/>
        <v>DQ</v>
      </c>
      <c r="N52" s="32" t="str">
        <f t="shared" si="7"/>
        <v>2</v>
      </c>
      <c r="O52" s="33">
        <f t="shared" si="5"/>
        <v>0</v>
      </c>
    </row>
    <row r="53" spans="1:15" x14ac:dyDescent="0.25">
      <c r="A53" s="29" t="str">
        <f>IF(ISBLANK('Team Names'!A52), "", 'Team Names'!A52)</f>
        <v>A68</v>
      </c>
      <c r="B53" s="30" t="str">
        <f>IF(ISBLANK('Team Names'!B52), "", 'Team Names'!B52)</f>
        <v>Sunset Park Elementary-Eagles!</v>
      </c>
      <c r="C53" s="13"/>
      <c r="D53" s="16"/>
      <c r="E53" s="15"/>
      <c r="F53" s="14"/>
      <c r="G53" s="27" t="str">
        <f t="shared" si="2"/>
        <v>DQ</v>
      </c>
      <c r="H53" s="17" t="str">
        <f t="shared" si="8"/>
        <v>2</v>
      </c>
      <c r="I53" s="17" t="str">
        <f t="shared" si="4"/>
        <v>y</v>
      </c>
      <c r="J53" s="16"/>
      <c r="K53" s="20"/>
      <c r="M53" s="34" t="str">
        <f t="shared" si="6"/>
        <v>DQ</v>
      </c>
      <c r="N53" s="32" t="str">
        <f t="shared" si="7"/>
        <v>2</v>
      </c>
      <c r="O53" s="33">
        <f t="shared" si="5"/>
        <v>0</v>
      </c>
    </row>
    <row r="54" spans="1:15" x14ac:dyDescent="0.25">
      <c r="A54" s="29" t="str">
        <f>IF(ISBLANK('Team Names'!A53), "", 'Team Names'!A53)</f>
        <v>A69</v>
      </c>
      <c r="B54" s="30" t="str">
        <f>IF(ISBLANK('Team Names'!B53), "", 'Team Names'!B53)</f>
        <v>Dr. Phillips Elementary -DPES</v>
      </c>
      <c r="C54" s="13"/>
      <c r="D54" s="16"/>
      <c r="E54" s="15"/>
      <c r="F54" s="14"/>
      <c r="G54" s="27" t="str">
        <f t="shared" si="2"/>
        <v>DQ</v>
      </c>
      <c r="H54" s="17" t="str">
        <f t="shared" si="8"/>
        <v>2</v>
      </c>
      <c r="I54" s="17" t="str">
        <f t="shared" si="4"/>
        <v>y</v>
      </c>
      <c r="J54" s="16"/>
      <c r="K54" s="20"/>
      <c r="M54" s="34" t="str">
        <f t="shared" si="6"/>
        <v>DQ</v>
      </c>
      <c r="N54" s="32" t="str">
        <f t="shared" si="7"/>
        <v>2</v>
      </c>
      <c r="O54" s="33">
        <f t="shared" si="5"/>
        <v>0</v>
      </c>
    </row>
    <row r="55" spans="1:15" x14ac:dyDescent="0.25">
      <c r="A55" s="29" t="str">
        <f>IF(ISBLANK('Team Names'!A54), "", 'Team Names'!A54)</f>
        <v>A70</v>
      </c>
      <c r="B55" s="30" t="str">
        <f>IF(ISBLANK('Team Names'!B54), "", 'Team Names'!B54)</f>
        <v>Orlando Science Elementary School-OSES 4</v>
      </c>
      <c r="C55" s="13"/>
      <c r="D55" s="16"/>
      <c r="E55" s="15"/>
      <c r="F55" s="14"/>
      <c r="G55" s="27" t="str">
        <f t="shared" si="2"/>
        <v>DQ</v>
      </c>
      <c r="H55" s="17" t="str">
        <f t="shared" si="8"/>
        <v>2</v>
      </c>
      <c r="I55" s="17" t="str">
        <f t="shared" si="4"/>
        <v>y</v>
      </c>
      <c r="J55" s="16"/>
      <c r="K55" s="20"/>
      <c r="M55" s="34" t="str">
        <f t="shared" si="6"/>
        <v>DQ</v>
      </c>
      <c r="N55" s="32" t="str">
        <f t="shared" si="7"/>
        <v>2</v>
      </c>
      <c r="O55" s="33">
        <f t="shared" si="5"/>
        <v>0</v>
      </c>
    </row>
    <row r="56" spans="1:15" x14ac:dyDescent="0.25">
      <c r="A56" s="29" t="str">
        <f>IF(ISBLANK('Team Names'!A55), "", 'Team Names'!A55)</f>
        <v>A71</v>
      </c>
      <c r="B56" s="30" t="str">
        <f>IF(ISBLANK('Team Names'!B55), "", 'Team Names'!B55)</f>
        <v>StarChild Academy-STEAM Team</v>
      </c>
      <c r="C56" s="13"/>
      <c r="D56" s="16"/>
      <c r="E56" s="15"/>
      <c r="F56" s="14"/>
      <c r="G56" s="27" t="str">
        <f t="shared" ref="G56:G65" si="9">IF(C56="y",(E56/F56),"DQ")</f>
        <v>DQ</v>
      </c>
      <c r="H56" s="17" t="str">
        <f t="shared" ref="H56:H65" si="10">IF(E56="Y", "1", "2")</f>
        <v>2</v>
      </c>
      <c r="I56" s="17" t="str">
        <f t="shared" ref="I56:I65" si="11">IF(COUNTIF(G$5:G$55,G56)=1,"n", "y")</f>
        <v>y</v>
      </c>
      <c r="J56" s="16"/>
      <c r="K56" s="20"/>
      <c r="M56" s="34" t="str">
        <f t="shared" ref="M56:M65" si="12">G56</f>
        <v>DQ</v>
      </c>
      <c r="N56" s="32" t="str">
        <f t="shared" ref="N56:N65" si="13">H56</f>
        <v>2</v>
      </c>
      <c r="O56" s="33">
        <f t="shared" ref="O56:O65" si="14">K56</f>
        <v>0</v>
      </c>
    </row>
    <row r="57" spans="1:15" x14ac:dyDescent="0.25">
      <c r="A57" s="29" t="str">
        <f>IF(ISBLANK('Team Names'!A56), "", 'Team Names'!A56)</f>
        <v>A72</v>
      </c>
      <c r="B57" s="30" t="str">
        <f>IF(ISBLANK('Team Names'!B56), "", 'Team Names'!B56)</f>
        <v>Sunrise-Sunrise Eagles</v>
      </c>
      <c r="C57" s="13"/>
      <c r="D57" s="16"/>
      <c r="E57" s="15"/>
      <c r="F57" s="14"/>
      <c r="G57" s="27" t="str">
        <f t="shared" si="9"/>
        <v>DQ</v>
      </c>
      <c r="H57" s="17" t="str">
        <f t="shared" si="10"/>
        <v>2</v>
      </c>
      <c r="I57" s="17" t="str">
        <f t="shared" si="11"/>
        <v>y</v>
      </c>
      <c r="J57" s="16"/>
      <c r="K57" s="20"/>
      <c r="M57" s="34" t="str">
        <f t="shared" si="12"/>
        <v>DQ</v>
      </c>
      <c r="N57" s="32" t="str">
        <f t="shared" si="13"/>
        <v>2</v>
      </c>
      <c r="O57" s="33">
        <f t="shared" si="14"/>
        <v>0</v>
      </c>
    </row>
    <row r="58" spans="1:15" x14ac:dyDescent="0.25">
      <c r="A58" s="29" t="str">
        <f>IF(ISBLANK('Team Names'!A57), "", 'Team Names'!A57)</f>
        <v>A73</v>
      </c>
      <c r="B58" s="30" t="str">
        <f>IF(ISBLANK('Team Names'!B57), "", 'Team Names'!B57)</f>
        <v>Rosemont Elementary School-Rosemont STEAM</v>
      </c>
      <c r="C58" s="13"/>
      <c r="D58" s="16"/>
      <c r="E58" s="15"/>
      <c r="F58" s="14"/>
      <c r="G58" s="27" t="str">
        <f t="shared" si="9"/>
        <v>DQ</v>
      </c>
      <c r="H58" s="17" t="str">
        <f t="shared" si="10"/>
        <v>2</v>
      </c>
      <c r="I58" s="17" t="str">
        <f t="shared" si="11"/>
        <v>y</v>
      </c>
      <c r="J58" s="16"/>
      <c r="K58" s="20"/>
      <c r="M58" s="34" t="str">
        <f t="shared" si="12"/>
        <v>DQ</v>
      </c>
      <c r="N58" s="32" t="str">
        <f t="shared" si="13"/>
        <v>2</v>
      </c>
      <c r="O58" s="33">
        <f t="shared" si="14"/>
        <v>0</v>
      </c>
    </row>
    <row r="59" spans="1:15" x14ac:dyDescent="0.25">
      <c r="A59" s="29" t="str">
        <f>IF(ISBLANK('Team Names'!A58), "", 'Team Names'!A58)</f>
        <v>A74</v>
      </c>
      <c r="B59" s="30" t="str">
        <f>IF(ISBLANK('Team Names'!B58), "", 'Team Names'!B58)</f>
        <v>Palm Lake Elementary-Bobcats</v>
      </c>
      <c r="C59" s="13"/>
      <c r="D59" s="16"/>
      <c r="E59" s="15"/>
      <c r="F59" s="14"/>
      <c r="G59" s="27" t="str">
        <f t="shared" si="9"/>
        <v>DQ</v>
      </c>
      <c r="H59" s="17" t="str">
        <f t="shared" si="10"/>
        <v>2</v>
      </c>
      <c r="I59" s="17" t="str">
        <f t="shared" si="11"/>
        <v>y</v>
      </c>
      <c r="J59" s="16"/>
      <c r="K59" s="20"/>
      <c r="M59" s="34" t="str">
        <f t="shared" si="12"/>
        <v>DQ</v>
      </c>
      <c r="N59" s="32" t="str">
        <f t="shared" si="13"/>
        <v>2</v>
      </c>
      <c r="O59" s="33">
        <f t="shared" si="14"/>
        <v>0</v>
      </c>
    </row>
    <row r="60" spans="1:15" x14ac:dyDescent="0.25">
      <c r="A60" s="29" t="str">
        <f>IF(ISBLANK('Team Names'!A59), "", 'Team Names'!A59)</f>
        <v>A76</v>
      </c>
      <c r="B60" s="30" t="str">
        <f>IF(ISBLANK('Team Names'!B59), "", 'Team Names'!B59)</f>
        <v>Rosemont Elementary School-E.C. Eagles</v>
      </c>
      <c r="C60" s="13"/>
      <c r="D60" s="16"/>
      <c r="E60" s="15"/>
      <c r="F60" s="14"/>
      <c r="G60" s="27" t="str">
        <f t="shared" si="9"/>
        <v>DQ</v>
      </c>
      <c r="H60" s="17" t="str">
        <f t="shared" si="10"/>
        <v>2</v>
      </c>
      <c r="I60" s="17" t="str">
        <f t="shared" si="11"/>
        <v>y</v>
      </c>
      <c r="J60" s="16"/>
      <c r="K60" s="20"/>
      <c r="M60" s="34" t="str">
        <f t="shared" si="12"/>
        <v>DQ</v>
      </c>
      <c r="N60" s="32" t="str">
        <f t="shared" si="13"/>
        <v>2</v>
      </c>
      <c r="O60" s="33">
        <f t="shared" si="14"/>
        <v>0</v>
      </c>
    </row>
    <row r="61" spans="1:15" x14ac:dyDescent="0.25">
      <c r="A61" s="29" t="str">
        <f>IF(ISBLANK('Team Names'!A60), "", 'Team Names'!A60)</f>
        <v>A79</v>
      </c>
      <c r="B61" s="30" t="str">
        <f>IF(ISBLANK('Team Names'!B60), "", 'Team Names'!B60)</f>
        <v>Sadler Elementary School</v>
      </c>
      <c r="C61" s="13"/>
      <c r="D61" s="16"/>
      <c r="E61" s="15"/>
      <c r="F61" s="14"/>
      <c r="G61" s="27" t="str">
        <f t="shared" si="9"/>
        <v>DQ</v>
      </c>
      <c r="H61" s="17" t="str">
        <f t="shared" si="10"/>
        <v>2</v>
      </c>
      <c r="I61" s="17" t="str">
        <f t="shared" si="11"/>
        <v>y</v>
      </c>
      <c r="J61" s="16"/>
      <c r="K61" s="20"/>
      <c r="M61" s="34" t="str">
        <f t="shared" si="12"/>
        <v>DQ</v>
      </c>
      <c r="N61" s="32" t="str">
        <f t="shared" si="13"/>
        <v>2</v>
      </c>
      <c r="O61" s="33">
        <f t="shared" si="14"/>
        <v>0</v>
      </c>
    </row>
    <row r="62" spans="1:15" x14ac:dyDescent="0.25">
      <c r="A62" s="29" t="str">
        <f>IF(ISBLANK('Team Names'!A61), "", 'Team Names'!A61)</f>
        <v/>
      </c>
      <c r="B62" s="30" t="str">
        <f>IF(ISBLANK('Team Names'!B61), "", 'Team Names'!B61)</f>
        <v/>
      </c>
      <c r="C62" s="13"/>
      <c r="D62" s="16"/>
      <c r="E62" s="15"/>
      <c r="F62" s="14"/>
      <c r="G62" s="27" t="str">
        <f t="shared" si="9"/>
        <v>DQ</v>
      </c>
      <c r="H62" s="17" t="str">
        <f t="shared" si="10"/>
        <v>2</v>
      </c>
      <c r="I62" s="17" t="str">
        <f t="shared" si="11"/>
        <v>y</v>
      </c>
      <c r="J62" s="16"/>
      <c r="K62" s="20"/>
      <c r="M62" s="34" t="str">
        <f t="shared" si="12"/>
        <v>DQ</v>
      </c>
      <c r="N62" s="32" t="str">
        <f t="shared" si="13"/>
        <v>2</v>
      </c>
      <c r="O62" s="33">
        <f t="shared" si="14"/>
        <v>0</v>
      </c>
    </row>
    <row r="63" spans="1:15" x14ac:dyDescent="0.25">
      <c r="A63" s="29" t="str">
        <f>IF(ISBLANK('Team Names'!A62), "", 'Team Names'!A62)</f>
        <v/>
      </c>
      <c r="B63" s="30" t="str">
        <f>IF(ISBLANK('Team Names'!B62), "", 'Team Names'!B62)</f>
        <v/>
      </c>
      <c r="C63" s="13"/>
      <c r="D63" s="16"/>
      <c r="E63" s="15"/>
      <c r="F63" s="14"/>
      <c r="G63" s="27" t="str">
        <f t="shared" si="9"/>
        <v>DQ</v>
      </c>
      <c r="H63" s="17" t="str">
        <f t="shared" si="10"/>
        <v>2</v>
      </c>
      <c r="I63" s="17" t="str">
        <f t="shared" si="11"/>
        <v>y</v>
      </c>
      <c r="J63" s="16"/>
      <c r="K63" s="20"/>
      <c r="M63" s="34" t="str">
        <f t="shared" si="12"/>
        <v>DQ</v>
      </c>
      <c r="N63" s="32" t="str">
        <f t="shared" si="13"/>
        <v>2</v>
      </c>
      <c r="O63" s="33">
        <f t="shared" si="14"/>
        <v>0</v>
      </c>
    </row>
    <row r="64" spans="1:15" x14ac:dyDescent="0.25">
      <c r="A64" s="29" t="str">
        <f>IF(ISBLANK('Team Names'!A63), "", 'Team Names'!A63)</f>
        <v/>
      </c>
      <c r="B64" s="30" t="str">
        <f>IF(ISBLANK('Team Names'!B63), "", 'Team Names'!B63)</f>
        <v/>
      </c>
      <c r="C64" s="13"/>
      <c r="D64" s="16"/>
      <c r="E64" s="15"/>
      <c r="F64" s="14"/>
      <c r="G64" s="27" t="str">
        <f t="shared" si="9"/>
        <v>DQ</v>
      </c>
      <c r="H64" s="17" t="str">
        <f t="shared" si="10"/>
        <v>2</v>
      </c>
      <c r="I64" s="17" t="str">
        <f t="shared" si="11"/>
        <v>y</v>
      </c>
      <c r="J64" s="16"/>
      <c r="K64" s="20"/>
      <c r="M64" s="34" t="str">
        <f t="shared" si="12"/>
        <v>DQ</v>
      </c>
      <c r="N64" s="32" t="str">
        <f t="shared" si="13"/>
        <v>2</v>
      </c>
      <c r="O64" s="33">
        <f t="shared" si="14"/>
        <v>0</v>
      </c>
    </row>
    <row r="65" spans="1:15" x14ac:dyDescent="0.25">
      <c r="A65" s="29" t="str">
        <f>IF(ISBLANK('Team Names'!A64), "", 'Team Names'!A64)</f>
        <v/>
      </c>
      <c r="B65" s="30" t="str">
        <f>IF(ISBLANK('Team Names'!B64), "", 'Team Names'!B64)</f>
        <v/>
      </c>
      <c r="C65" s="13"/>
      <c r="D65" s="16"/>
      <c r="E65" s="15"/>
      <c r="F65" s="14"/>
      <c r="G65" s="27" t="str">
        <f t="shared" si="9"/>
        <v>DQ</v>
      </c>
      <c r="H65" s="17" t="str">
        <f t="shared" si="10"/>
        <v>2</v>
      </c>
      <c r="I65" s="17" t="str">
        <f t="shared" si="11"/>
        <v>y</v>
      </c>
      <c r="J65" s="16"/>
      <c r="K65" s="20"/>
      <c r="M65" s="34" t="str">
        <f t="shared" si="12"/>
        <v>DQ</v>
      </c>
      <c r="N65" s="32" t="str">
        <f t="shared" si="13"/>
        <v>2</v>
      </c>
      <c r="O65" s="33">
        <f t="shared" si="14"/>
        <v>0</v>
      </c>
    </row>
  </sheetData>
  <sheetProtection sheet="1" objects="1" scenarios="1" sort="0" autoFilter="0"/>
  <autoFilter ref="A4:O4"/>
  <mergeCells count="12">
    <mergeCell ref="J2:J3"/>
    <mergeCell ref="K2:K3"/>
    <mergeCell ref="C1:F1"/>
    <mergeCell ref="G1:K1"/>
    <mergeCell ref="M1:O2"/>
    <mergeCell ref="C2:C3"/>
    <mergeCell ref="D2:D3"/>
    <mergeCell ref="E2:E3"/>
    <mergeCell ref="F2:F3"/>
    <mergeCell ref="G2:G3"/>
    <mergeCell ref="H2:H3"/>
    <mergeCell ref="I2:I3"/>
  </mergeCells>
  <conditionalFormatting sqref="I2 I5:I1048576">
    <cfRule type="containsText" dxfId="5" priority="1" operator="containsText" text="y">
      <formula>NOT(ISERROR(SEARCH("y",I2)))</formula>
    </cfRule>
  </conditionalFormatting>
  <conditionalFormatting sqref="G1:G2 G5:G1048576"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ySplit="3" topLeftCell="A58" activePane="bottomLeft" state="frozen"/>
      <selection pane="bottomLeft" activeCell="A55" sqref="A55:O65"/>
    </sheetView>
  </sheetViews>
  <sheetFormatPr defaultRowHeight="15" x14ac:dyDescent="0.25"/>
  <cols>
    <col min="1" max="1" width="4.28515625" customWidth="1"/>
    <col min="2" max="2" width="27.28515625" customWidth="1"/>
    <col min="3" max="3" width="4" style="3" bestFit="1" customWidth="1"/>
    <col min="4" max="4" width="4" style="25" bestFit="1" customWidth="1"/>
    <col min="5" max="5" width="5.42578125" style="4" bestFit="1" customWidth="1"/>
    <col min="6" max="6" width="4" style="12" bestFit="1" customWidth="1"/>
    <col min="7" max="7" width="7.42578125" style="4" customWidth="1"/>
    <col min="8" max="8" width="3.7109375" style="4" bestFit="1" customWidth="1"/>
    <col min="9" max="10" width="3.7109375" style="1" bestFit="1" customWidth="1"/>
    <col min="11" max="11" width="3.7109375" style="1" customWidth="1"/>
    <col min="12" max="12" width="1.42578125" style="2" customWidth="1"/>
    <col min="13" max="13" width="5.85546875" style="3" customWidth="1"/>
    <col min="14" max="14" width="3.7109375" style="4" bestFit="1" customWidth="1"/>
    <col min="15" max="15" width="3.7109375" style="12" bestFit="1" customWidth="1"/>
  </cols>
  <sheetData>
    <row r="1" spans="1:15" ht="18.75" customHeight="1" x14ac:dyDescent="0.25">
      <c r="B1" t="s">
        <v>15</v>
      </c>
      <c r="C1" s="48" t="s">
        <v>25</v>
      </c>
      <c r="D1" s="49"/>
      <c r="E1" s="49"/>
      <c r="F1" s="49"/>
      <c r="G1" s="48" t="s">
        <v>10</v>
      </c>
      <c r="H1" s="49"/>
      <c r="I1" s="49"/>
      <c r="J1" s="49"/>
      <c r="K1" s="50"/>
      <c r="M1" s="51" t="s">
        <v>20</v>
      </c>
      <c r="N1" s="52"/>
      <c r="O1" s="53"/>
    </row>
    <row r="2" spans="1:15" ht="15" customHeight="1" x14ac:dyDescent="0.25">
      <c r="C2" s="54" t="s">
        <v>21</v>
      </c>
      <c r="D2" s="64" t="s">
        <v>22</v>
      </c>
      <c r="E2" s="68" t="s">
        <v>23</v>
      </c>
      <c r="F2" s="61" t="s">
        <v>24</v>
      </c>
      <c r="G2" s="54" t="s">
        <v>12</v>
      </c>
      <c r="H2" s="58" t="s">
        <v>11</v>
      </c>
      <c r="I2" s="58" t="s">
        <v>13</v>
      </c>
      <c r="J2" s="60" t="s">
        <v>16</v>
      </c>
      <c r="K2" s="61" t="s">
        <v>17</v>
      </c>
      <c r="M2" s="51"/>
      <c r="N2" s="52"/>
      <c r="O2" s="53"/>
    </row>
    <row r="3" spans="1:15" ht="184.5" customHeight="1" x14ac:dyDescent="0.25">
      <c r="A3" s="5" t="s">
        <v>0</v>
      </c>
      <c r="B3" s="6" t="s">
        <v>1</v>
      </c>
      <c r="C3" s="55"/>
      <c r="D3" s="65"/>
      <c r="E3" s="69"/>
      <c r="F3" s="62"/>
      <c r="G3" s="55"/>
      <c r="H3" s="59"/>
      <c r="I3" s="59"/>
      <c r="J3" s="57"/>
      <c r="K3" s="62"/>
      <c r="M3" s="21" t="s">
        <v>18</v>
      </c>
      <c r="N3" s="9" t="s">
        <v>11</v>
      </c>
      <c r="O3" s="22" t="s">
        <v>19</v>
      </c>
    </row>
    <row r="4" spans="1:15" ht="8.25" customHeight="1" x14ac:dyDescent="0.25">
      <c r="A4" s="35"/>
      <c r="B4" s="36"/>
      <c r="C4" s="37"/>
      <c r="D4" s="44"/>
      <c r="E4" s="38"/>
      <c r="F4" s="46"/>
      <c r="G4" s="38"/>
      <c r="H4" s="38"/>
      <c r="I4" s="38"/>
      <c r="J4" s="38"/>
      <c r="K4" s="38"/>
      <c r="L4" s="40"/>
      <c r="M4" s="41"/>
      <c r="N4" s="42"/>
      <c r="O4" s="39"/>
    </row>
    <row r="5" spans="1:15" x14ac:dyDescent="0.25">
      <c r="A5" s="29" t="str">
        <f>IF(ISBLANK('Team Names'!A4), "", 'Team Names'!A4)</f>
        <v>A02</v>
      </c>
      <c r="B5" s="30" t="str">
        <f>IF(ISBLANK('Team Names'!B4), "", 'Team Names'!B4)</f>
        <v xml:space="preserve">Lake Silver Elementary School-Lake Silver </v>
      </c>
      <c r="C5" s="13"/>
      <c r="D5" s="16"/>
      <c r="E5" s="15"/>
      <c r="F5" s="14"/>
      <c r="G5" s="26">
        <f>IF(E5="y",((D5-(C5-F5))*100),C5)</f>
        <v>0</v>
      </c>
      <c r="H5" s="17" t="str">
        <f t="shared" ref="H5:H36" si="0">IF(E5="Y", "1", "2")</f>
        <v>2</v>
      </c>
      <c r="I5" s="17" t="str">
        <f>IF(COUNTIF(G$5:G$55,G5)=1,"n", "y")</f>
        <v>y</v>
      </c>
      <c r="J5" s="16"/>
      <c r="K5" s="20"/>
      <c r="M5" s="34">
        <f t="shared" ref="M5:M36" si="1">G5</f>
        <v>0</v>
      </c>
      <c r="N5" s="32" t="str">
        <f t="shared" ref="N5:N36" si="2">H5</f>
        <v>2</v>
      </c>
      <c r="O5" s="33">
        <f>K5</f>
        <v>0</v>
      </c>
    </row>
    <row r="6" spans="1:15" x14ac:dyDescent="0.25">
      <c r="A6" s="29" t="str">
        <f>IF(ISBLANK('Team Names'!A5), "", 'Team Names'!A5)</f>
        <v>A03</v>
      </c>
      <c r="B6" s="30" t="str">
        <f>IF(ISBLANK('Team Names'!B5), "", 'Team Names'!B5)</f>
        <v>Durrance Elementary-Durrance Dolphins</v>
      </c>
      <c r="C6" s="13"/>
      <c r="D6" s="16"/>
      <c r="E6" s="15"/>
      <c r="F6" s="14"/>
      <c r="G6" s="26">
        <f t="shared" ref="G6:G55" si="3">IF(E6="y",((D6-(C6-F6))*100),C6)</f>
        <v>0</v>
      </c>
      <c r="H6" s="17" t="str">
        <f t="shared" si="0"/>
        <v>2</v>
      </c>
      <c r="I6" s="17" t="str">
        <f t="shared" ref="I6:I55" si="4">IF(COUNTIF(G$5:G$55,G6)=1,"n", "y")</f>
        <v>y</v>
      </c>
      <c r="J6" s="16"/>
      <c r="K6" s="20"/>
      <c r="M6" s="34">
        <f t="shared" si="1"/>
        <v>0</v>
      </c>
      <c r="N6" s="32" t="str">
        <f t="shared" si="2"/>
        <v>2</v>
      </c>
      <c r="O6" s="33">
        <f t="shared" ref="O6:O55" si="5">K6</f>
        <v>0</v>
      </c>
    </row>
    <row r="7" spans="1:15" x14ac:dyDescent="0.25">
      <c r="A7" s="29" t="str">
        <f>IF(ISBLANK('Team Names'!A6), "", 'Team Names'!A6)</f>
        <v>A04</v>
      </c>
      <c r="B7" s="30" t="str">
        <f>IF(ISBLANK('Team Names'!B6), "", 'Team Names'!B6)</f>
        <v>Seminole Science Charter School-The Rocket Boosters</v>
      </c>
      <c r="C7" s="13"/>
      <c r="D7" s="16"/>
      <c r="E7" s="15"/>
      <c r="F7" s="14"/>
      <c r="G7" s="26">
        <f t="shared" si="3"/>
        <v>0</v>
      </c>
      <c r="H7" s="17" t="str">
        <f t="shared" si="0"/>
        <v>2</v>
      </c>
      <c r="I7" s="17" t="str">
        <f t="shared" si="4"/>
        <v>y</v>
      </c>
      <c r="J7" s="16"/>
      <c r="K7" s="20"/>
      <c r="M7" s="34">
        <f t="shared" si="1"/>
        <v>0</v>
      </c>
      <c r="N7" s="32" t="str">
        <f t="shared" si="2"/>
        <v>2</v>
      </c>
      <c r="O7" s="33">
        <f t="shared" si="5"/>
        <v>0</v>
      </c>
    </row>
    <row r="8" spans="1:15" x14ac:dyDescent="0.25">
      <c r="A8" s="29" t="str">
        <f>IF(ISBLANK('Team Names'!A7), "", 'Team Names'!A7)</f>
        <v>A05</v>
      </c>
      <c r="B8" s="30" t="str">
        <f>IF(ISBLANK('Team Names'!B7), "", 'Team Names'!B7)</f>
        <v>Azalea Park Elementary School-Azalea Park Elementary Team A</v>
      </c>
      <c r="C8" s="13"/>
      <c r="D8" s="16"/>
      <c r="E8" s="15"/>
      <c r="F8" s="14"/>
      <c r="G8" s="26">
        <f t="shared" si="3"/>
        <v>0</v>
      </c>
      <c r="H8" s="17" t="str">
        <f t="shared" si="0"/>
        <v>2</v>
      </c>
      <c r="I8" s="17" t="str">
        <f t="shared" si="4"/>
        <v>y</v>
      </c>
      <c r="J8" s="16"/>
      <c r="K8" s="20"/>
      <c r="M8" s="34">
        <f t="shared" si="1"/>
        <v>0</v>
      </c>
      <c r="N8" s="32" t="str">
        <f t="shared" si="2"/>
        <v>2</v>
      </c>
      <c r="O8" s="33">
        <f t="shared" si="5"/>
        <v>0</v>
      </c>
    </row>
    <row r="9" spans="1:15" x14ac:dyDescent="0.25">
      <c r="A9" s="29" t="str">
        <f>IF(ISBLANK('Team Names'!A8), "", 'Team Names'!A8)</f>
        <v>A06</v>
      </c>
      <c r="B9" s="30" t="str">
        <f>IF(ISBLANK('Team Names'!B8), "", 'Team Names'!B8)</f>
        <v>Azalea Park Elementary School-Azalea Park Elementary Team B</v>
      </c>
      <c r="C9" s="13"/>
      <c r="D9" s="16"/>
      <c r="E9" s="15"/>
      <c r="F9" s="14"/>
      <c r="G9" s="26">
        <f t="shared" si="3"/>
        <v>0</v>
      </c>
      <c r="H9" s="17" t="str">
        <f t="shared" si="0"/>
        <v>2</v>
      </c>
      <c r="I9" s="17" t="str">
        <f t="shared" si="4"/>
        <v>y</v>
      </c>
      <c r="J9" s="16"/>
      <c r="K9" s="20"/>
      <c r="M9" s="34">
        <f t="shared" si="1"/>
        <v>0</v>
      </c>
      <c r="N9" s="32" t="str">
        <f t="shared" si="2"/>
        <v>2</v>
      </c>
      <c r="O9" s="33">
        <f t="shared" si="5"/>
        <v>0</v>
      </c>
    </row>
    <row r="10" spans="1:15" x14ac:dyDescent="0.25">
      <c r="A10" s="29" t="str">
        <f>IF(ISBLANK('Team Names'!A9), "", 'Team Names'!A9)</f>
        <v>A07</v>
      </c>
      <c r="B10" s="30" t="str">
        <f>IF(ISBLANK('Team Names'!B9), "", 'Team Names'!B9)</f>
        <v>Seminole Science Charter School-Mad Bionic Scientists</v>
      </c>
      <c r="C10" s="13"/>
      <c r="D10" s="16"/>
      <c r="E10" s="15"/>
      <c r="F10" s="14"/>
      <c r="G10" s="26">
        <f t="shared" si="3"/>
        <v>0</v>
      </c>
      <c r="H10" s="17" t="str">
        <f t="shared" si="0"/>
        <v>2</v>
      </c>
      <c r="I10" s="17" t="str">
        <f t="shared" si="4"/>
        <v>y</v>
      </c>
      <c r="J10" s="16"/>
      <c r="K10" s="20"/>
      <c r="M10" s="34">
        <f t="shared" si="1"/>
        <v>0</v>
      </c>
      <c r="N10" s="32" t="str">
        <f t="shared" si="2"/>
        <v>2</v>
      </c>
      <c r="O10" s="33">
        <f t="shared" si="5"/>
        <v>0</v>
      </c>
    </row>
    <row r="11" spans="1:15" x14ac:dyDescent="0.25">
      <c r="A11" s="29" t="str">
        <f>IF(ISBLANK('Team Names'!A10), "", 'Team Names'!A10)</f>
        <v>A10</v>
      </c>
      <c r="B11" s="30" t="str">
        <f>IF(ISBLANK('Team Names'!B10), "", 'Team Names'!B10)</f>
        <v>Orlando Science Elementary School-OSES 1</v>
      </c>
      <c r="C11" s="13"/>
      <c r="D11" s="16"/>
      <c r="E11" s="15"/>
      <c r="F11" s="14"/>
      <c r="G11" s="26">
        <f t="shared" si="3"/>
        <v>0</v>
      </c>
      <c r="H11" s="17" t="str">
        <f t="shared" si="0"/>
        <v>2</v>
      </c>
      <c r="I11" s="17" t="str">
        <f t="shared" si="4"/>
        <v>y</v>
      </c>
      <c r="J11" s="16"/>
      <c r="K11" s="20"/>
      <c r="M11" s="34">
        <f t="shared" si="1"/>
        <v>0</v>
      </c>
      <c r="N11" s="32" t="str">
        <f t="shared" si="2"/>
        <v>2</v>
      </c>
      <c r="O11" s="33">
        <f t="shared" si="5"/>
        <v>0</v>
      </c>
    </row>
    <row r="12" spans="1:15" x14ac:dyDescent="0.25">
      <c r="A12" s="29" t="str">
        <f>IF(ISBLANK('Team Names'!A11), "", 'Team Names'!A11)</f>
        <v>A11</v>
      </c>
      <c r="B12" s="30" t="str">
        <f>IF(ISBLANK('Team Names'!B11), "", 'Team Names'!B11)</f>
        <v>Orlando Science Elementary School-OSES 2</v>
      </c>
      <c r="C12" s="13"/>
      <c r="D12" s="16"/>
      <c r="E12" s="15"/>
      <c r="F12" s="14"/>
      <c r="G12" s="26">
        <f t="shared" si="3"/>
        <v>0</v>
      </c>
      <c r="H12" s="17" t="str">
        <f t="shared" si="0"/>
        <v>2</v>
      </c>
      <c r="I12" s="17" t="str">
        <f t="shared" si="4"/>
        <v>y</v>
      </c>
      <c r="J12" s="16"/>
      <c r="K12" s="20"/>
      <c r="M12" s="34">
        <f t="shared" si="1"/>
        <v>0</v>
      </c>
      <c r="N12" s="32" t="str">
        <f t="shared" si="2"/>
        <v>2</v>
      </c>
      <c r="O12" s="33">
        <f t="shared" si="5"/>
        <v>0</v>
      </c>
    </row>
    <row r="13" spans="1:15" x14ac:dyDescent="0.25">
      <c r="A13" s="29" t="str">
        <f>IF(ISBLANK('Team Names'!A12), "", 'Team Names'!A12)</f>
        <v>A12</v>
      </c>
      <c r="B13" s="30" t="str">
        <f>IF(ISBLANK('Team Names'!B12), "", 'Team Names'!B12)</f>
        <v>Orlando Science Elementary School-OSES-3</v>
      </c>
      <c r="C13" s="13"/>
      <c r="D13" s="16"/>
      <c r="E13" s="15"/>
      <c r="F13" s="14"/>
      <c r="G13" s="26">
        <f t="shared" si="3"/>
        <v>0</v>
      </c>
      <c r="H13" s="17" t="str">
        <f t="shared" si="0"/>
        <v>2</v>
      </c>
      <c r="I13" s="17" t="str">
        <f t="shared" si="4"/>
        <v>y</v>
      </c>
      <c r="J13" s="16"/>
      <c r="K13" s="20"/>
      <c r="M13" s="34">
        <f t="shared" si="1"/>
        <v>0</v>
      </c>
      <c r="N13" s="32" t="str">
        <f t="shared" si="2"/>
        <v>2</v>
      </c>
      <c r="O13" s="33">
        <f t="shared" si="5"/>
        <v>0</v>
      </c>
    </row>
    <row r="14" spans="1:15" x14ac:dyDescent="0.25">
      <c r="A14" s="29" t="str">
        <f>IF(ISBLANK('Team Names'!A13), "", 'Team Names'!A13)</f>
        <v>A13</v>
      </c>
      <c r="B14" s="30" t="str">
        <f>IF(ISBLANK('Team Names'!B13), "", 'Team Names'!B13)</f>
        <v>Palmetto Elementary-Palmetto Elementary Tigers</v>
      </c>
      <c r="C14" s="13"/>
      <c r="D14" s="16"/>
      <c r="E14" s="15"/>
      <c r="F14" s="14"/>
      <c r="G14" s="26">
        <f t="shared" si="3"/>
        <v>0</v>
      </c>
      <c r="H14" s="17" t="str">
        <f t="shared" si="0"/>
        <v>2</v>
      </c>
      <c r="I14" s="17" t="str">
        <f t="shared" si="4"/>
        <v>y</v>
      </c>
      <c r="J14" s="16"/>
      <c r="K14" s="20"/>
      <c r="M14" s="34">
        <f t="shared" si="1"/>
        <v>0</v>
      </c>
      <c r="N14" s="32" t="str">
        <f t="shared" si="2"/>
        <v>2</v>
      </c>
      <c r="O14" s="33">
        <f t="shared" si="5"/>
        <v>0</v>
      </c>
    </row>
    <row r="15" spans="1:15" x14ac:dyDescent="0.25">
      <c r="A15" s="29" t="str">
        <f>IF(ISBLANK('Team Names'!A14), "", 'Team Names'!A14)</f>
        <v>A15</v>
      </c>
      <c r="B15" s="30" t="str">
        <f>IF(ISBLANK('Team Names'!B14), "", 'Team Names'!B14)</f>
        <v>Brookshire Elementary School-Brookshire Brainiacs 1</v>
      </c>
      <c r="C15" s="13"/>
      <c r="D15" s="16"/>
      <c r="E15" s="15"/>
      <c r="F15" s="14"/>
      <c r="G15" s="26">
        <f t="shared" si="3"/>
        <v>0</v>
      </c>
      <c r="H15" s="17" t="str">
        <f t="shared" si="0"/>
        <v>2</v>
      </c>
      <c r="I15" s="17" t="str">
        <f t="shared" si="4"/>
        <v>y</v>
      </c>
      <c r="J15" s="16"/>
      <c r="K15" s="20"/>
      <c r="M15" s="34">
        <f t="shared" si="1"/>
        <v>0</v>
      </c>
      <c r="N15" s="32" t="str">
        <f t="shared" si="2"/>
        <v>2</v>
      </c>
      <c r="O15" s="33">
        <f t="shared" si="5"/>
        <v>0</v>
      </c>
    </row>
    <row r="16" spans="1:15" x14ac:dyDescent="0.25">
      <c r="A16" s="29" t="str">
        <f>IF(ISBLANK('Team Names'!A15), "", 'Team Names'!A15)</f>
        <v>A16</v>
      </c>
      <c r="B16" s="30" t="str">
        <f>IF(ISBLANK('Team Names'!B15), "", 'Team Names'!B15)</f>
        <v>Brookshire Elementary School-Brookshire Brainiacs 2</v>
      </c>
      <c r="C16" s="13"/>
      <c r="D16" s="16"/>
      <c r="E16" s="15"/>
      <c r="F16" s="14"/>
      <c r="G16" s="26">
        <f t="shared" si="3"/>
        <v>0</v>
      </c>
      <c r="H16" s="17" t="str">
        <f t="shared" si="0"/>
        <v>2</v>
      </c>
      <c r="I16" s="17" t="str">
        <f t="shared" si="4"/>
        <v>y</v>
      </c>
      <c r="J16" s="16"/>
      <c r="K16" s="20"/>
      <c r="M16" s="34">
        <f t="shared" si="1"/>
        <v>0</v>
      </c>
      <c r="N16" s="32" t="str">
        <f t="shared" si="2"/>
        <v>2</v>
      </c>
      <c r="O16" s="33">
        <f t="shared" si="5"/>
        <v>0</v>
      </c>
    </row>
    <row r="17" spans="1:15" x14ac:dyDescent="0.25">
      <c r="A17" s="29" t="str">
        <f>IF(ISBLANK('Team Names'!A16), "", 'Team Names'!A16)</f>
        <v>A19</v>
      </c>
      <c r="B17" s="30" t="str">
        <f>IF(ISBLANK('Team Names'!B16), "", 'Team Names'!B16)</f>
        <v>Out-of-Door Academy-ODA 2</v>
      </c>
      <c r="C17" s="13"/>
      <c r="D17" s="16"/>
      <c r="E17" s="15"/>
      <c r="F17" s="14"/>
      <c r="G17" s="26">
        <f t="shared" si="3"/>
        <v>0</v>
      </c>
      <c r="H17" s="17" t="str">
        <f t="shared" si="0"/>
        <v>2</v>
      </c>
      <c r="I17" s="17" t="str">
        <f t="shared" si="4"/>
        <v>y</v>
      </c>
      <c r="J17" s="16"/>
      <c r="K17" s="20"/>
      <c r="M17" s="34">
        <f t="shared" si="1"/>
        <v>0</v>
      </c>
      <c r="N17" s="32" t="str">
        <f t="shared" si="2"/>
        <v>2</v>
      </c>
      <c r="O17" s="33">
        <f t="shared" si="5"/>
        <v>0</v>
      </c>
    </row>
    <row r="18" spans="1:15" x14ac:dyDescent="0.25">
      <c r="A18" s="29" t="str">
        <f>IF(ISBLANK('Team Names'!A17), "", 'Team Names'!A17)</f>
        <v>A20</v>
      </c>
      <c r="B18" s="30" t="str">
        <f>IF(ISBLANK('Team Names'!B17), "", 'Team Names'!B17)</f>
        <v>Out-of-Door Academy-ODA 3</v>
      </c>
      <c r="C18" s="13"/>
      <c r="D18" s="16"/>
      <c r="E18" s="15"/>
      <c r="F18" s="14"/>
      <c r="G18" s="26">
        <f t="shared" si="3"/>
        <v>0</v>
      </c>
      <c r="H18" s="17" t="str">
        <f t="shared" si="0"/>
        <v>2</v>
      </c>
      <c r="I18" s="17" t="str">
        <f t="shared" si="4"/>
        <v>y</v>
      </c>
      <c r="J18" s="16"/>
      <c r="K18" s="20"/>
      <c r="M18" s="34">
        <f t="shared" si="1"/>
        <v>0</v>
      </c>
      <c r="N18" s="32" t="str">
        <f t="shared" si="2"/>
        <v>2</v>
      </c>
      <c r="O18" s="33">
        <f t="shared" si="5"/>
        <v>0</v>
      </c>
    </row>
    <row r="19" spans="1:15" x14ac:dyDescent="0.25">
      <c r="A19" s="29" t="str">
        <f>IF(ISBLANK('Team Names'!A18), "", 'Team Names'!A18)</f>
        <v>A21</v>
      </c>
      <c r="B19" s="30" t="str">
        <f>IF(ISBLANK('Team Names'!B18), "", 'Team Names'!B18)</f>
        <v>Aloma Elementary School-Aloma Eagles</v>
      </c>
      <c r="C19" s="13"/>
      <c r="D19" s="16"/>
      <c r="E19" s="15"/>
      <c r="F19" s="14"/>
      <c r="G19" s="26">
        <f t="shared" si="3"/>
        <v>0</v>
      </c>
      <c r="H19" s="17" t="str">
        <f t="shared" si="0"/>
        <v>2</v>
      </c>
      <c r="I19" s="17" t="str">
        <f t="shared" si="4"/>
        <v>y</v>
      </c>
      <c r="J19" s="16"/>
      <c r="K19" s="20"/>
      <c r="M19" s="34">
        <f t="shared" si="1"/>
        <v>0</v>
      </c>
      <c r="N19" s="32" t="str">
        <f t="shared" si="2"/>
        <v>2</v>
      </c>
      <c r="O19" s="33">
        <f t="shared" si="5"/>
        <v>0</v>
      </c>
    </row>
    <row r="20" spans="1:15" x14ac:dyDescent="0.25">
      <c r="A20" s="29" t="str">
        <f>IF(ISBLANK('Team Names'!A19), "", 'Team Names'!A19)</f>
        <v>A22</v>
      </c>
      <c r="B20" s="30" t="str">
        <f>IF(ISBLANK('Team Names'!B19), "", 'Team Names'!B19)</f>
        <v>Pershing Elementary-Pershing Elementary Panthers</v>
      </c>
      <c r="C20" s="13"/>
      <c r="D20" s="16"/>
      <c r="E20" s="15"/>
      <c r="F20" s="14"/>
      <c r="G20" s="26">
        <f t="shared" si="3"/>
        <v>0</v>
      </c>
      <c r="H20" s="17" t="str">
        <f t="shared" si="0"/>
        <v>2</v>
      </c>
      <c r="I20" s="17" t="str">
        <f t="shared" si="4"/>
        <v>y</v>
      </c>
      <c r="J20" s="16"/>
      <c r="K20" s="20"/>
      <c r="M20" s="34">
        <f t="shared" si="1"/>
        <v>0</v>
      </c>
      <c r="N20" s="32" t="str">
        <f t="shared" si="2"/>
        <v>2</v>
      </c>
      <c r="O20" s="33">
        <f t="shared" si="5"/>
        <v>0</v>
      </c>
    </row>
    <row r="21" spans="1:15" x14ac:dyDescent="0.25">
      <c r="A21" s="29" t="str">
        <f>IF(ISBLANK('Team Names'!A20), "", 'Team Names'!A20)</f>
        <v>A23</v>
      </c>
      <c r="B21" s="30" t="str">
        <f>IF(ISBLANK('Team Names'!B20), "", 'Team Names'!B20)</f>
        <v>Stone Lakes Elementary-Stone Lakes Eagles</v>
      </c>
      <c r="C21" s="13"/>
      <c r="D21" s="16"/>
      <c r="E21" s="15"/>
      <c r="F21" s="14"/>
      <c r="G21" s="26">
        <f t="shared" si="3"/>
        <v>0</v>
      </c>
      <c r="H21" s="17" t="str">
        <f t="shared" si="0"/>
        <v>2</v>
      </c>
      <c r="I21" s="17" t="str">
        <f t="shared" si="4"/>
        <v>y</v>
      </c>
      <c r="J21" s="16"/>
      <c r="K21" s="20"/>
      <c r="M21" s="34">
        <f t="shared" si="1"/>
        <v>0</v>
      </c>
      <c r="N21" s="32" t="str">
        <f t="shared" si="2"/>
        <v>2</v>
      </c>
      <c r="O21" s="33">
        <f t="shared" si="5"/>
        <v>0</v>
      </c>
    </row>
    <row r="22" spans="1:15" x14ac:dyDescent="0.25">
      <c r="A22" s="29" t="str">
        <f>IF(ISBLANK('Team Names'!A21), "", 'Team Names'!A21)</f>
        <v>A24</v>
      </c>
      <c r="B22" s="30" t="str">
        <f>IF(ISBLANK('Team Names'!B21), "", 'Team Names'!B21)</f>
        <v>Dommerich Elementary-Dommerich Chiefs</v>
      </c>
      <c r="C22" s="13"/>
      <c r="D22" s="16"/>
      <c r="E22" s="15"/>
      <c r="F22" s="14"/>
      <c r="G22" s="26">
        <f t="shared" si="3"/>
        <v>0</v>
      </c>
      <c r="H22" s="17" t="str">
        <f t="shared" si="0"/>
        <v>2</v>
      </c>
      <c r="I22" s="17" t="str">
        <f t="shared" si="4"/>
        <v>y</v>
      </c>
      <c r="J22" s="16"/>
      <c r="K22" s="20"/>
      <c r="M22" s="34">
        <f t="shared" si="1"/>
        <v>0</v>
      </c>
      <c r="N22" s="32" t="str">
        <f t="shared" si="2"/>
        <v>2</v>
      </c>
      <c r="O22" s="33">
        <f t="shared" si="5"/>
        <v>0</v>
      </c>
    </row>
    <row r="23" spans="1:15" x14ac:dyDescent="0.25">
      <c r="A23" s="29" t="str">
        <f>IF(ISBLANK('Team Names'!A22), "", 'Team Names'!A22)</f>
        <v>A25</v>
      </c>
      <c r="B23" s="30" t="str">
        <f>IF(ISBLANK('Team Names'!B22), "", 'Team Names'!B22)</f>
        <v>Out-of-Door Academy-ODA 1</v>
      </c>
      <c r="C23" s="13"/>
      <c r="D23" s="16"/>
      <c r="E23" s="15"/>
      <c r="F23" s="14"/>
      <c r="G23" s="26">
        <f t="shared" si="3"/>
        <v>0</v>
      </c>
      <c r="H23" s="17" t="str">
        <f t="shared" si="0"/>
        <v>2</v>
      </c>
      <c r="I23" s="17" t="str">
        <f t="shared" si="4"/>
        <v>y</v>
      </c>
      <c r="J23" s="16"/>
      <c r="K23" s="20"/>
      <c r="M23" s="34">
        <f t="shared" si="1"/>
        <v>0</v>
      </c>
      <c r="N23" s="32" t="str">
        <f t="shared" si="2"/>
        <v>2</v>
      </c>
      <c r="O23" s="33">
        <f t="shared" si="5"/>
        <v>0</v>
      </c>
    </row>
    <row r="24" spans="1:15" x14ac:dyDescent="0.25">
      <c r="A24" s="29" t="str">
        <f>IF(ISBLANK('Team Names'!A23), "", 'Team Names'!A23)</f>
        <v>A28</v>
      </c>
      <c r="B24" s="30" t="str">
        <f>IF(ISBLANK('Team Names'!B23), "", 'Team Names'!B23)</f>
        <v>Loughman Oaks-Soaring with Science</v>
      </c>
      <c r="C24" s="13"/>
      <c r="D24" s="16"/>
      <c r="E24" s="15"/>
      <c r="F24" s="14"/>
      <c r="G24" s="26">
        <f t="shared" si="3"/>
        <v>0</v>
      </c>
      <c r="H24" s="17" t="str">
        <f t="shared" si="0"/>
        <v>2</v>
      </c>
      <c r="I24" s="17" t="str">
        <f t="shared" si="4"/>
        <v>y</v>
      </c>
      <c r="J24" s="16"/>
      <c r="K24" s="20"/>
      <c r="M24" s="34">
        <f t="shared" si="1"/>
        <v>0</v>
      </c>
      <c r="N24" s="32" t="str">
        <f t="shared" si="2"/>
        <v>2</v>
      </c>
      <c r="O24" s="33">
        <f t="shared" si="5"/>
        <v>0</v>
      </c>
    </row>
    <row r="25" spans="1:15" x14ac:dyDescent="0.25">
      <c r="A25" s="29" t="str">
        <f>IF(ISBLANK('Team Names'!A24), "", 'Team Names'!A24)</f>
        <v>A29</v>
      </c>
      <c r="B25" s="30" t="str">
        <f>IF(ISBLANK('Team Names'!B24), "", 'Team Names'!B24)</f>
        <v>Blankner-Blankner Bulldogs - Team B</v>
      </c>
      <c r="C25" s="13"/>
      <c r="D25" s="16"/>
      <c r="E25" s="15"/>
      <c r="F25" s="14"/>
      <c r="G25" s="26">
        <f t="shared" si="3"/>
        <v>0</v>
      </c>
      <c r="H25" s="17" t="str">
        <f t="shared" si="0"/>
        <v>2</v>
      </c>
      <c r="I25" s="17" t="str">
        <f t="shared" si="4"/>
        <v>y</v>
      </c>
      <c r="J25" s="16"/>
      <c r="K25" s="20"/>
      <c r="M25" s="34">
        <f t="shared" si="1"/>
        <v>0</v>
      </c>
      <c r="N25" s="32" t="str">
        <f t="shared" si="2"/>
        <v>2</v>
      </c>
      <c r="O25" s="33">
        <f t="shared" si="5"/>
        <v>0</v>
      </c>
    </row>
    <row r="26" spans="1:15" x14ac:dyDescent="0.25">
      <c r="A26" s="29" t="str">
        <f>IF(ISBLANK('Team Names'!A25), "", 'Team Names'!A25)</f>
        <v>A30</v>
      </c>
      <c r="B26" s="30" t="str">
        <f>IF(ISBLANK('Team Names'!B25), "", 'Team Names'!B25)</f>
        <v>Blankner-Blankner Bulldogs - Team A</v>
      </c>
      <c r="C26" s="13"/>
      <c r="D26" s="16"/>
      <c r="E26" s="15"/>
      <c r="F26" s="14"/>
      <c r="G26" s="26">
        <f t="shared" si="3"/>
        <v>0</v>
      </c>
      <c r="H26" s="17" t="str">
        <f t="shared" si="0"/>
        <v>2</v>
      </c>
      <c r="I26" s="17" t="str">
        <f t="shared" si="4"/>
        <v>y</v>
      </c>
      <c r="J26" s="16"/>
      <c r="K26" s="20"/>
      <c r="M26" s="34">
        <f t="shared" si="1"/>
        <v>0</v>
      </c>
      <c r="N26" s="32" t="str">
        <f t="shared" si="2"/>
        <v>2</v>
      </c>
      <c r="O26" s="33">
        <f t="shared" si="5"/>
        <v>0</v>
      </c>
    </row>
    <row r="27" spans="1:15" x14ac:dyDescent="0.25">
      <c r="A27" s="29" t="str">
        <f>IF(ISBLANK('Team Names'!A26), "", 'Team Names'!A26)</f>
        <v>A31</v>
      </c>
      <c r="B27" s="30" t="str">
        <f>IF(ISBLANK('Team Names'!B26), "", 'Team Names'!B26)</f>
        <v>Princeton Elementary-Princeton Panthers</v>
      </c>
      <c r="C27" s="13"/>
      <c r="D27" s="16"/>
      <c r="E27" s="15"/>
      <c r="F27" s="14"/>
      <c r="G27" s="26">
        <f t="shared" si="3"/>
        <v>0</v>
      </c>
      <c r="H27" s="17" t="str">
        <f t="shared" si="0"/>
        <v>2</v>
      </c>
      <c r="I27" s="17" t="str">
        <f t="shared" si="4"/>
        <v>y</v>
      </c>
      <c r="J27" s="16"/>
      <c r="K27" s="20"/>
      <c r="M27" s="34">
        <f t="shared" si="1"/>
        <v>0</v>
      </c>
      <c r="N27" s="32" t="str">
        <f t="shared" si="2"/>
        <v>2</v>
      </c>
      <c r="O27" s="33">
        <f t="shared" si="5"/>
        <v>0</v>
      </c>
    </row>
    <row r="28" spans="1:15" x14ac:dyDescent="0.25">
      <c r="A28" s="29" t="str">
        <f>IF(ISBLANK('Team Names'!A27), "", 'Team Names'!A27)</f>
        <v>A32</v>
      </c>
      <c r="B28" s="30" t="str">
        <f>IF(ISBLANK('Team Names'!B27), "", 'Team Names'!B27)</f>
        <v>Moss Park Elementary-Big Brain Theory 1</v>
      </c>
      <c r="C28" s="13"/>
      <c r="D28" s="16"/>
      <c r="E28" s="15"/>
      <c r="F28" s="14"/>
      <c r="G28" s="26">
        <f t="shared" si="3"/>
        <v>0</v>
      </c>
      <c r="H28" s="17" t="str">
        <f t="shared" si="0"/>
        <v>2</v>
      </c>
      <c r="I28" s="17" t="str">
        <f t="shared" si="4"/>
        <v>y</v>
      </c>
      <c r="J28" s="16"/>
      <c r="K28" s="20"/>
      <c r="M28" s="34">
        <f t="shared" si="1"/>
        <v>0</v>
      </c>
      <c r="N28" s="32" t="str">
        <f t="shared" si="2"/>
        <v>2</v>
      </c>
      <c r="O28" s="33">
        <f t="shared" si="5"/>
        <v>0</v>
      </c>
    </row>
    <row r="29" spans="1:15" x14ac:dyDescent="0.25">
      <c r="A29" s="29" t="str">
        <f>IF(ISBLANK('Team Names'!A28), "", 'Team Names'!A28)</f>
        <v>A33</v>
      </c>
      <c r="B29" s="30" t="str">
        <f>IF(ISBLANK('Team Names'!B28), "", 'Team Names'!B28)</f>
        <v>Moss Park Elementary-Big Brain Theory 2</v>
      </c>
      <c r="C29" s="13"/>
      <c r="D29" s="16"/>
      <c r="E29" s="15"/>
      <c r="F29" s="14"/>
      <c r="G29" s="26">
        <f t="shared" si="3"/>
        <v>0</v>
      </c>
      <c r="H29" s="17" t="str">
        <f t="shared" si="0"/>
        <v>2</v>
      </c>
      <c r="I29" s="17" t="str">
        <f t="shared" si="4"/>
        <v>y</v>
      </c>
      <c r="J29" s="16"/>
      <c r="K29" s="20"/>
      <c r="M29" s="34">
        <f t="shared" si="1"/>
        <v>0</v>
      </c>
      <c r="N29" s="32" t="str">
        <f t="shared" si="2"/>
        <v>2</v>
      </c>
      <c r="O29" s="33">
        <f t="shared" si="5"/>
        <v>0</v>
      </c>
    </row>
    <row r="30" spans="1:15" x14ac:dyDescent="0.25">
      <c r="A30" s="29" t="str">
        <f>IF(ISBLANK('Team Names'!A29), "", 'Team Names'!A29)</f>
        <v>A37</v>
      </c>
      <c r="B30" s="30" t="str">
        <f>IF(ISBLANK('Team Names'!B29), "", 'Team Names'!B29)</f>
        <v>Henderson Hammock Charter School-Henderson Hammock Hawks</v>
      </c>
      <c r="C30" s="13"/>
      <c r="D30" s="16"/>
      <c r="E30" s="15"/>
      <c r="F30" s="14"/>
      <c r="G30" s="26">
        <f t="shared" si="3"/>
        <v>0</v>
      </c>
      <c r="H30" s="17" t="str">
        <f t="shared" si="0"/>
        <v>2</v>
      </c>
      <c r="I30" s="17" t="str">
        <f t="shared" si="4"/>
        <v>y</v>
      </c>
      <c r="J30" s="16"/>
      <c r="K30" s="20"/>
      <c r="M30" s="34">
        <f t="shared" si="1"/>
        <v>0</v>
      </c>
      <c r="N30" s="32" t="str">
        <f t="shared" si="2"/>
        <v>2</v>
      </c>
      <c r="O30" s="33">
        <f t="shared" si="5"/>
        <v>0</v>
      </c>
    </row>
    <row r="31" spans="1:15" x14ac:dyDescent="0.25">
      <c r="A31" s="29" t="str">
        <f>IF(ISBLANK('Team Names'!A30), "", 'Team Names'!A30)</f>
        <v>A38</v>
      </c>
      <c r="B31" s="30" t="str">
        <f>IF(ISBLANK('Team Names'!B30), "", 'Team Names'!B30)</f>
        <v>Discovery Academy of Science-DAS Tigers</v>
      </c>
      <c r="C31" s="13"/>
      <c r="D31" s="16"/>
      <c r="E31" s="15"/>
      <c r="F31" s="14"/>
      <c r="G31" s="26">
        <f t="shared" si="3"/>
        <v>0</v>
      </c>
      <c r="H31" s="17" t="str">
        <f t="shared" si="0"/>
        <v>2</v>
      </c>
      <c r="I31" s="17" t="str">
        <f t="shared" si="4"/>
        <v>y</v>
      </c>
      <c r="J31" s="16"/>
      <c r="K31" s="20"/>
      <c r="M31" s="34">
        <f t="shared" si="1"/>
        <v>0</v>
      </c>
      <c r="N31" s="32" t="str">
        <f t="shared" si="2"/>
        <v>2</v>
      </c>
      <c r="O31" s="33">
        <f t="shared" si="5"/>
        <v>0</v>
      </c>
    </row>
    <row r="32" spans="1:15" x14ac:dyDescent="0.25">
      <c r="A32" s="29" t="str">
        <f>IF(ISBLANK('Team Names'!A31), "", 'Team Names'!A31)</f>
        <v>A39</v>
      </c>
      <c r="B32" s="30" t="str">
        <f>IF(ISBLANK('Team Names'!B31), "", 'Team Names'!B31)</f>
        <v>Discovery Academy of Science-DAS Tigers</v>
      </c>
      <c r="C32" s="13"/>
      <c r="D32" s="16"/>
      <c r="E32" s="15"/>
      <c r="F32" s="14"/>
      <c r="G32" s="26">
        <f t="shared" si="3"/>
        <v>0</v>
      </c>
      <c r="H32" s="17" t="str">
        <f t="shared" si="0"/>
        <v>2</v>
      </c>
      <c r="I32" s="17" t="str">
        <f t="shared" si="4"/>
        <v>y</v>
      </c>
      <c r="J32" s="16"/>
      <c r="K32" s="20"/>
      <c r="M32" s="34">
        <f t="shared" si="1"/>
        <v>0</v>
      </c>
      <c r="N32" s="32" t="str">
        <f t="shared" si="2"/>
        <v>2</v>
      </c>
      <c r="O32" s="33">
        <f t="shared" si="5"/>
        <v>0</v>
      </c>
    </row>
    <row r="33" spans="1:15" x14ac:dyDescent="0.25">
      <c r="A33" s="29" t="str">
        <f>IF(ISBLANK('Team Names'!A32), "", 'Team Names'!A32)</f>
        <v>A40</v>
      </c>
      <c r="B33" s="30" t="str">
        <f>IF(ISBLANK('Team Names'!B32), "", 'Team Names'!B32)</f>
        <v>RCMA Wimauma Academy-RCMA Dolphins</v>
      </c>
      <c r="C33" s="13"/>
      <c r="D33" s="16"/>
      <c r="E33" s="15"/>
      <c r="F33" s="14"/>
      <c r="G33" s="26">
        <f t="shared" si="3"/>
        <v>0</v>
      </c>
      <c r="H33" s="17" t="str">
        <f t="shared" si="0"/>
        <v>2</v>
      </c>
      <c r="I33" s="17" t="str">
        <f t="shared" si="4"/>
        <v>y</v>
      </c>
      <c r="J33" s="16"/>
      <c r="K33" s="20"/>
      <c r="M33" s="34">
        <f t="shared" si="1"/>
        <v>0</v>
      </c>
      <c r="N33" s="32" t="str">
        <f t="shared" si="2"/>
        <v>2</v>
      </c>
      <c r="O33" s="33">
        <f t="shared" si="5"/>
        <v>0</v>
      </c>
    </row>
    <row r="34" spans="1:15" x14ac:dyDescent="0.25">
      <c r="A34" s="29" t="str">
        <f>IF(ISBLANK('Team Names'!A33), "", 'Team Names'!A33)</f>
        <v>A41</v>
      </c>
      <c r="B34" s="30" t="str">
        <f>IF(ISBLANK('Team Names'!B33), "", 'Team Names'!B33)</f>
        <v>Sawgrass Bay Elementary-SBE Bobcats</v>
      </c>
      <c r="C34" s="13"/>
      <c r="D34" s="16"/>
      <c r="E34" s="15"/>
      <c r="F34" s="14"/>
      <c r="G34" s="26">
        <f t="shared" si="3"/>
        <v>0</v>
      </c>
      <c r="H34" s="17" t="str">
        <f t="shared" si="0"/>
        <v>2</v>
      </c>
      <c r="I34" s="17" t="str">
        <f t="shared" si="4"/>
        <v>y</v>
      </c>
      <c r="J34" s="16"/>
      <c r="K34" s="20"/>
      <c r="M34" s="34">
        <f t="shared" si="1"/>
        <v>0</v>
      </c>
      <c r="N34" s="32" t="str">
        <f t="shared" si="2"/>
        <v>2</v>
      </c>
      <c r="O34" s="33">
        <f t="shared" si="5"/>
        <v>0</v>
      </c>
    </row>
    <row r="35" spans="1:15" x14ac:dyDescent="0.25">
      <c r="A35" s="29" t="str">
        <f>IF(ISBLANK('Team Names'!A34), "", 'Team Names'!A34)</f>
        <v>A42</v>
      </c>
      <c r="B35" s="30" t="str">
        <f>IF(ISBLANK('Team Names'!B34), "", 'Team Names'!B34)</f>
        <v>Fern Creek Elementary-Fern Creek</v>
      </c>
      <c r="C35" s="13"/>
      <c r="D35" s="16"/>
      <c r="E35" s="15"/>
      <c r="F35" s="14"/>
      <c r="G35" s="26">
        <f t="shared" si="3"/>
        <v>0</v>
      </c>
      <c r="H35" s="17" t="str">
        <f t="shared" si="0"/>
        <v>2</v>
      </c>
      <c r="I35" s="17" t="str">
        <f t="shared" si="4"/>
        <v>y</v>
      </c>
      <c r="J35" s="16"/>
      <c r="K35" s="20"/>
      <c r="M35" s="34">
        <f t="shared" si="1"/>
        <v>0</v>
      </c>
      <c r="N35" s="32" t="str">
        <f t="shared" si="2"/>
        <v>2</v>
      </c>
      <c r="O35" s="33">
        <f t="shared" si="5"/>
        <v>0</v>
      </c>
    </row>
    <row r="36" spans="1:15" x14ac:dyDescent="0.25">
      <c r="A36" s="29" t="str">
        <f>IF(ISBLANK('Team Names'!A35), "", 'Team Names'!A35)</f>
        <v>A43</v>
      </c>
      <c r="B36" s="30" t="str">
        <f>IF(ISBLANK('Team Names'!B35), "", 'Team Names'!B35)</f>
        <v>Fern Creek Elementary-Fern Creek 2</v>
      </c>
      <c r="C36" s="13"/>
      <c r="D36" s="16"/>
      <c r="E36" s="15"/>
      <c r="F36" s="14"/>
      <c r="G36" s="26">
        <f t="shared" si="3"/>
        <v>0</v>
      </c>
      <c r="H36" s="17" t="str">
        <f t="shared" si="0"/>
        <v>2</v>
      </c>
      <c r="I36" s="17" t="str">
        <f t="shared" si="4"/>
        <v>y</v>
      </c>
      <c r="J36" s="16"/>
      <c r="K36" s="20"/>
      <c r="M36" s="34">
        <f t="shared" si="1"/>
        <v>0</v>
      </c>
      <c r="N36" s="32" t="str">
        <f t="shared" si="2"/>
        <v>2</v>
      </c>
      <c r="O36" s="33">
        <f t="shared" si="5"/>
        <v>0</v>
      </c>
    </row>
    <row r="37" spans="1:15" x14ac:dyDescent="0.25">
      <c r="A37" s="29" t="str">
        <f>IF(ISBLANK('Team Names'!A36), "", 'Team Names'!A36)</f>
        <v>A46</v>
      </c>
      <c r="B37" s="30" t="str">
        <f>IF(ISBLANK('Team Names'!B36), "", 'Team Names'!B36)</f>
        <v>The Willow School-Tesla</v>
      </c>
      <c r="C37" s="13"/>
      <c r="D37" s="16"/>
      <c r="E37" s="15"/>
      <c r="F37" s="14"/>
      <c r="G37" s="26">
        <f t="shared" si="3"/>
        <v>0</v>
      </c>
      <c r="H37" s="17" t="str">
        <f t="shared" ref="H37:H55" si="6">IF(E37="Y", "1", "2")</f>
        <v>2</v>
      </c>
      <c r="I37" s="17" t="str">
        <f t="shared" si="4"/>
        <v>y</v>
      </c>
      <c r="J37" s="16"/>
      <c r="K37" s="20"/>
      <c r="M37" s="34">
        <f t="shared" ref="M37:M55" si="7">G37</f>
        <v>0</v>
      </c>
      <c r="N37" s="32" t="str">
        <f t="shared" ref="N37:N55" si="8">H37</f>
        <v>2</v>
      </c>
      <c r="O37" s="33">
        <f t="shared" si="5"/>
        <v>0</v>
      </c>
    </row>
    <row r="38" spans="1:15" x14ac:dyDescent="0.25">
      <c r="A38" s="29" t="str">
        <f>IF(ISBLANK('Team Names'!A37), "", 'Team Names'!A37)</f>
        <v>A47</v>
      </c>
      <c r="B38" s="30" t="str">
        <f>IF(ISBLANK('Team Names'!B37), "", 'Team Names'!B37)</f>
        <v>The Willow School-Willow Team Archimedes</v>
      </c>
      <c r="C38" s="13"/>
      <c r="D38" s="16"/>
      <c r="E38" s="15"/>
      <c r="F38" s="14"/>
      <c r="G38" s="26">
        <f t="shared" si="3"/>
        <v>0</v>
      </c>
      <c r="H38" s="17" t="str">
        <f t="shared" si="6"/>
        <v>2</v>
      </c>
      <c r="I38" s="17" t="str">
        <f t="shared" si="4"/>
        <v>y</v>
      </c>
      <c r="J38" s="16"/>
      <c r="K38" s="20"/>
      <c r="M38" s="34">
        <f t="shared" si="7"/>
        <v>0</v>
      </c>
      <c r="N38" s="32" t="str">
        <f t="shared" si="8"/>
        <v>2</v>
      </c>
      <c r="O38" s="33">
        <f t="shared" si="5"/>
        <v>0</v>
      </c>
    </row>
    <row r="39" spans="1:15" x14ac:dyDescent="0.25">
      <c r="A39" s="29" t="str">
        <f>IF(ISBLANK('Team Names'!A38), "", 'Team Names'!A38)</f>
        <v>A48</v>
      </c>
      <c r="B39" s="30" t="str">
        <f>IF(ISBLANK('Team Names'!B38), "", 'Team Names'!B38)</f>
        <v>Wetherbee Elementary-Buzzing Scientist</v>
      </c>
      <c r="C39" s="13"/>
      <c r="D39" s="16"/>
      <c r="E39" s="15"/>
      <c r="F39" s="14"/>
      <c r="G39" s="26">
        <f t="shared" si="3"/>
        <v>0</v>
      </c>
      <c r="H39" s="17" t="str">
        <f t="shared" si="6"/>
        <v>2</v>
      </c>
      <c r="I39" s="17" t="str">
        <f t="shared" si="4"/>
        <v>y</v>
      </c>
      <c r="J39" s="16"/>
      <c r="K39" s="20"/>
      <c r="M39" s="34">
        <f t="shared" si="7"/>
        <v>0</v>
      </c>
      <c r="N39" s="32" t="str">
        <f t="shared" si="8"/>
        <v>2</v>
      </c>
      <c r="O39" s="33">
        <f t="shared" si="5"/>
        <v>0</v>
      </c>
    </row>
    <row r="40" spans="1:15" x14ac:dyDescent="0.25">
      <c r="A40" s="29" t="str">
        <f>IF(ISBLANK('Team Names'!A39), "", 'Team Names'!A39)</f>
        <v>A51</v>
      </c>
      <c r="B40" s="30" t="str">
        <f>IF(ISBLANK('Team Names'!B39), "", 'Team Names'!B39)</f>
        <v>Step By Step Learning Academy -Monster Club</v>
      </c>
      <c r="C40" s="13"/>
      <c r="D40" s="16"/>
      <c r="E40" s="15"/>
      <c r="F40" s="14"/>
      <c r="G40" s="26">
        <f t="shared" si="3"/>
        <v>0</v>
      </c>
      <c r="H40" s="17" t="str">
        <f t="shared" si="6"/>
        <v>2</v>
      </c>
      <c r="I40" s="17" t="str">
        <f t="shared" si="4"/>
        <v>y</v>
      </c>
      <c r="J40" s="16"/>
      <c r="K40" s="20"/>
      <c r="M40" s="34">
        <f t="shared" si="7"/>
        <v>0</v>
      </c>
      <c r="N40" s="32" t="str">
        <f t="shared" si="8"/>
        <v>2</v>
      </c>
      <c r="O40" s="33">
        <f t="shared" si="5"/>
        <v>0</v>
      </c>
    </row>
    <row r="41" spans="1:15" x14ac:dyDescent="0.25">
      <c r="A41" s="29" t="str">
        <f>IF(ISBLANK('Team Names'!A40), "", 'Team Names'!A40)</f>
        <v>A52</v>
      </c>
      <c r="B41" s="30" t="str">
        <f>IF(ISBLANK('Team Names'!B40), "", 'Team Names'!B40)</f>
        <v>Hillcrest Elementary -Hillcrest Heroes</v>
      </c>
      <c r="C41" s="13"/>
      <c r="D41" s="16"/>
      <c r="E41" s="15"/>
      <c r="F41" s="14"/>
      <c r="G41" s="26">
        <f t="shared" si="3"/>
        <v>0</v>
      </c>
      <c r="H41" s="17" t="str">
        <f t="shared" si="6"/>
        <v>2</v>
      </c>
      <c r="I41" s="17" t="str">
        <f t="shared" si="4"/>
        <v>y</v>
      </c>
      <c r="J41" s="16"/>
      <c r="K41" s="20"/>
      <c r="M41" s="34">
        <f t="shared" si="7"/>
        <v>0</v>
      </c>
      <c r="N41" s="32" t="str">
        <f t="shared" si="8"/>
        <v>2</v>
      </c>
      <c r="O41" s="33">
        <f t="shared" si="5"/>
        <v>0</v>
      </c>
    </row>
    <row r="42" spans="1:15" x14ac:dyDescent="0.25">
      <c r="A42" s="29" t="str">
        <f>IF(ISBLANK('Team Names'!A41), "", 'Team Names'!A41)</f>
        <v>A53</v>
      </c>
      <c r="B42" s="30" t="str">
        <f>IF(ISBLANK('Team Names'!B41), "", 'Team Names'!B41)</f>
        <v>Lovell Elementary School-Lovell Innovators II</v>
      </c>
      <c r="C42" s="13"/>
      <c r="D42" s="16"/>
      <c r="E42" s="15"/>
      <c r="F42" s="14"/>
      <c r="G42" s="26">
        <f t="shared" si="3"/>
        <v>0</v>
      </c>
      <c r="H42" s="17" t="str">
        <f t="shared" si="6"/>
        <v>2</v>
      </c>
      <c r="I42" s="17" t="str">
        <f t="shared" si="4"/>
        <v>y</v>
      </c>
      <c r="J42" s="16"/>
      <c r="K42" s="20"/>
      <c r="M42" s="34">
        <f t="shared" si="7"/>
        <v>0</v>
      </c>
      <c r="N42" s="32" t="str">
        <f t="shared" si="8"/>
        <v>2</v>
      </c>
      <c r="O42" s="33">
        <f t="shared" si="5"/>
        <v>0</v>
      </c>
    </row>
    <row r="43" spans="1:15" x14ac:dyDescent="0.25">
      <c r="A43" s="29" t="str">
        <f>IF(ISBLANK('Team Names'!A42), "", 'Team Names'!A42)</f>
        <v>A54</v>
      </c>
      <c r="B43" s="30" t="str">
        <f>IF(ISBLANK('Team Names'!B42), "", 'Team Names'!B42)</f>
        <v>Lovell Elementary School-Lovell Innovators</v>
      </c>
      <c r="C43" s="13"/>
      <c r="D43" s="16"/>
      <c r="E43" s="15"/>
      <c r="F43" s="14"/>
      <c r="G43" s="26">
        <f t="shared" si="3"/>
        <v>0</v>
      </c>
      <c r="H43" s="17" t="str">
        <f t="shared" si="6"/>
        <v>2</v>
      </c>
      <c r="I43" s="17" t="str">
        <f t="shared" si="4"/>
        <v>y</v>
      </c>
      <c r="J43" s="16"/>
      <c r="K43" s="20"/>
      <c r="M43" s="34">
        <f t="shared" si="7"/>
        <v>0</v>
      </c>
      <c r="N43" s="32" t="str">
        <f t="shared" si="8"/>
        <v>2</v>
      </c>
      <c r="O43" s="33">
        <f t="shared" si="5"/>
        <v>0</v>
      </c>
    </row>
    <row r="44" spans="1:15" x14ac:dyDescent="0.25">
      <c r="A44" s="29" t="str">
        <f>IF(ISBLANK('Team Names'!A43), "", 'Team Names'!A43)</f>
        <v>A55</v>
      </c>
      <c r="B44" s="30" t="str">
        <f>IF(ISBLANK('Team Names'!B43), "", 'Team Names'!B43)</f>
        <v>Winegard Elementary School-Winegard Elementary</v>
      </c>
      <c r="C44" s="13"/>
      <c r="D44" s="16"/>
      <c r="E44" s="15"/>
      <c r="F44" s="14"/>
      <c r="G44" s="26">
        <f t="shared" si="3"/>
        <v>0</v>
      </c>
      <c r="H44" s="17" t="str">
        <f t="shared" si="6"/>
        <v>2</v>
      </c>
      <c r="I44" s="17" t="str">
        <f t="shared" si="4"/>
        <v>y</v>
      </c>
      <c r="J44" s="16"/>
      <c r="K44" s="20"/>
      <c r="M44" s="34">
        <f t="shared" si="7"/>
        <v>0</v>
      </c>
      <c r="N44" s="32" t="str">
        <f t="shared" si="8"/>
        <v>2</v>
      </c>
      <c r="O44" s="33">
        <f t="shared" si="5"/>
        <v>0</v>
      </c>
    </row>
    <row r="45" spans="1:15" x14ac:dyDescent="0.25">
      <c r="A45" s="29" t="str">
        <f>IF(ISBLANK('Team Names'!A44), "", 'Team Names'!A44)</f>
        <v>A56</v>
      </c>
      <c r="B45" s="30" t="str">
        <f>IF(ISBLANK('Team Names'!B44), "", 'Team Names'!B44)</f>
        <v>Wolf Lake Elementary-Wolf Pack</v>
      </c>
      <c r="C45" s="13"/>
      <c r="D45" s="16"/>
      <c r="E45" s="15"/>
      <c r="F45" s="14"/>
      <c r="G45" s="26">
        <f t="shared" si="3"/>
        <v>0</v>
      </c>
      <c r="H45" s="17" t="str">
        <f t="shared" si="6"/>
        <v>2</v>
      </c>
      <c r="I45" s="17" t="str">
        <f t="shared" si="4"/>
        <v>y</v>
      </c>
      <c r="J45" s="16"/>
      <c r="K45" s="20"/>
      <c r="M45" s="34">
        <f t="shared" si="7"/>
        <v>0</v>
      </c>
      <c r="N45" s="32" t="str">
        <f t="shared" si="8"/>
        <v>2</v>
      </c>
      <c r="O45" s="33">
        <f t="shared" si="5"/>
        <v>0</v>
      </c>
    </row>
    <row r="46" spans="1:15" x14ac:dyDescent="0.25">
      <c r="A46" s="29" t="str">
        <f>IF(ISBLANK('Team Names'!A45), "", 'Team Names'!A45)</f>
        <v>A57</v>
      </c>
      <c r="B46" s="30" t="str">
        <f>IF(ISBLANK('Team Names'!B45), "", 'Team Names'!B45)</f>
        <v>Windy Ridge K-8-WindyRidge SilverHawks</v>
      </c>
      <c r="C46" s="13"/>
      <c r="D46" s="16"/>
      <c r="E46" s="15"/>
      <c r="F46" s="14"/>
      <c r="G46" s="26">
        <f t="shared" si="3"/>
        <v>0</v>
      </c>
      <c r="H46" s="17" t="str">
        <f t="shared" si="6"/>
        <v>2</v>
      </c>
      <c r="I46" s="17" t="str">
        <f t="shared" si="4"/>
        <v>y</v>
      </c>
      <c r="J46" s="16"/>
      <c r="K46" s="20"/>
      <c r="M46" s="34">
        <f t="shared" si="7"/>
        <v>0</v>
      </c>
      <c r="N46" s="32" t="str">
        <f t="shared" si="8"/>
        <v>2</v>
      </c>
      <c r="O46" s="33">
        <f t="shared" si="5"/>
        <v>0</v>
      </c>
    </row>
    <row r="47" spans="1:15" x14ac:dyDescent="0.25">
      <c r="A47" s="29" t="str">
        <f>IF(ISBLANK('Team Names'!A46), "", 'Team Names'!A46)</f>
        <v>A60</v>
      </c>
      <c r="B47" s="30" t="str">
        <f>IF(ISBLANK('Team Names'!B46), "", 'Team Names'!B46)</f>
        <v>Orlo Vista Elementary-Jaguars</v>
      </c>
      <c r="C47" s="13"/>
      <c r="D47" s="16"/>
      <c r="E47" s="15"/>
      <c r="F47" s="14"/>
      <c r="G47" s="26">
        <f t="shared" si="3"/>
        <v>0</v>
      </c>
      <c r="H47" s="17" t="str">
        <f t="shared" si="6"/>
        <v>2</v>
      </c>
      <c r="I47" s="17" t="str">
        <f t="shared" si="4"/>
        <v>y</v>
      </c>
      <c r="J47" s="16"/>
      <c r="K47" s="20"/>
      <c r="M47" s="34">
        <f t="shared" si="7"/>
        <v>0</v>
      </c>
      <c r="N47" s="32" t="str">
        <f t="shared" si="8"/>
        <v>2</v>
      </c>
      <c r="O47" s="33">
        <f t="shared" si="5"/>
        <v>0</v>
      </c>
    </row>
    <row r="48" spans="1:15" x14ac:dyDescent="0.25">
      <c r="A48" s="29" t="str">
        <f>IF(ISBLANK('Team Names'!A47), "", 'Team Names'!A47)</f>
        <v>A61</v>
      </c>
      <c r="B48" s="30" t="str">
        <f>IF(ISBLANK('Team Names'!B47), "", 'Team Names'!B47)</f>
        <v>River City Science Academy Elementary-RCSA Little Rockets</v>
      </c>
      <c r="C48" s="13"/>
      <c r="D48" s="16"/>
      <c r="E48" s="15"/>
      <c r="F48" s="14"/>
      <c r="G48" s="26">
        <f t="shared" si="3"/>
        <v>0</v>
      </c>
      <c r="H48" s="17" t="str">
        <f t="shared" si="6"/>
        <v>2</v>
      </c>
      <c r="I48" s="17" t="str">
        <f t="shared" si="4"/>
        <v>y</v>
      </c>
      <c r="J48" s="16"/>
      <c r="K48" s="20"/>
      <c r="M48" s="34">
        <f t="shared" si="7"/>
        <v>0</v>
      </c>
      <c r="N48" s="32" t="str">
        <f t="shared" si="8"/>
        <v>2</v>
      </c>
      <c r="O48" s="33">
        <f t="shared" si="5"/>
        <v>0</v>
      </c>
    </row>
    <row r="49" spans="1:15" x14ac:dyDescent="0.25">
      <c r="A49" s="29" t="str">
        <f>IF(ISBLANK('Team Names'!A48), "", 'Team Names'!A48)</f>
        <v>A62</v>
      </c>
      <c r="B49" s="30" t="str">
        <f>IF(ISBLANK('Team Names'!B48), "", 'Team Names'!B48)</f>
        <v>River City Science Academy Innovation-RCSA Innovation</v>
      </c>
      <c r="C49" s="13"/>
      <c r="D49" s="16"/>
      <c r="E49" s="15"/>
      <c r="F49" s="14"/>
      <c r="G49" s="26">
        <f t="shared" si="3"/>
        <v>0</v>
      </c>
      <c r="H49" s="17" t="str">
        <f t="shared" si="6"/>
        <v>2</v>
      </c>
      <c r="I49" s="17" t="str">
        <f t="shared" si="4"/>
        <v>y</v>
      </c>
      <c r="J49" s="16"/>
      <c r="K49" s="20"/>
      <c r="M49" s="34">
        <f t="shared" si="7"/>
        <v>0</v>
      </c>
      <c r="N49" s="32" t="str">
        <f t="shared" si="8"/>
        <v>2</v>
      </c>
      <c r="O49" s="33">
        <f t="shared" si="5"/>
        <v>0</v>
      </c>
    </row>
    <row r="50" spans="1:15" x14ac:dyDescent="0.25">
      <c r="A50" s="29" t="str">
        <f>IF(ISBLANK('Team Names'!A49), "", 'Team Names'!A49)</f>
        <v>A65</v>
      </c>
      <c r="B50" s="30" t="str">
        <f>IF(ISBLANK('Team Names'!B49), "", 'Team Names'!B49)</f>
        <v>Killarney Elementary-Shamrocks</v>
      </c>
      <c r="C50" s="13"/>
      <c r="D50" s="16"/>
      <c r="E50" s="15"/>
      <c r="F50" s="14"/>
      <c r="G50" s="26">
        <f t="shared" si="3"/>
        <v>0</v>
      </c>
      <c r="H50" s="17" t="str">
        <f t="shared" si="6"/>
        <v>2</v>
      </c>
      <c r="I50" s="17" t="str">
        <f t="shared" si="4"/>
        <v>y</v>
      </c>
      <c r="J50" s="16"/>
      <c r="K50" s="20"/>
      <c r="M50" s="34">
        <f t="shared" si="7"/>
        <v>0</v>
      </c>
      <c r="N50" s="32" t="str">
        <f t="shared" si="8"/>
        <v>2</v>
      </c>
      <c r="O50" s="33">
        <f t="shared" si="5"/>
        <v>0</v>
      </c>
    </row>
    <row r="51" spans="1:15" x14ac:dyDescent="0.25">
      <c r="A51" s="29" t="str">
        <f>IF(ISBLANK('Team Names'!A50), "", 'Team Names'!A50)</f>
        <v>A66</v>
      </c>
      <c r="B51" s="30" t="str">
        <f>IF(ISBLANK('Team Names'!B50), "", 'Team Names'!B50)</f>
        <v>Deerwood Elementary-Deerwood Eagles</v>
      </c>
      <c r="C51" s="13"/>
      <c r="D51" s="16"/>
      <c r="E51" s="15"/>
      <c r="F51" s="14"/>
      <c r="G51" s="26">
        <f t="shared" si="3"/>
        <v>0</v>
      </c>
      <c r="H51" s="17" t="str">
        <f t="shared" si="6"/>
        <v>2</v>
      </c>
      <c r="I51" s="17" t="str">
        <f t="shared" si="4"/>
        <v>y</v>
      </c>
      <c r="J51" s="16"/>
      <c r="K51" s="20"/>
      <c r="M51" s="34">
        <f t="shared" si="7"/>
        <v>0</v>
      </c>
      <c r="N51" s="32" t="str">
        <f t="shared" si="8"/>
        <v>2</v>
      </c>
      <c r="O51" s="33">
        <f t="shared" si="5"/>
        <v>0</v>
      </c>
    </row>
    <row r="52" spans="1:15" x14ac:dyDescent="0.25">
      <c r="A52" s="29" t="str">
        <f>IF(ISBLANK('Team Names'!A51), "", 'Team Names'!A51)</f>
        <v>A67</v>
      </c>
      <c r="B52" s="30" t="str">
        <f>IF(ISBLANK('Team Names'!B51), "", 'Team Names'!B51)</f>
        <v>New Springs Schools-New Springs Eagles</v>
      </c>
      <c r="C52" s="13"/>
      <c r="D52" s="16"/>
      <c r="E52" s="15"/>
      <c r="F52" s="14"/>
      <c r="G52" s="26">
        <f t="shared" si="3"/>
        <v>0</v>
      </c>
      <c r="H52" s="17" t="str">
        <f t="shared" si="6"/>
        <v>2</v>
      </c>
      <c r="I52" s="17" t="str">
        <f t="shared" si="4"/>
        <v>y</v>
      </c>
      <c r="J52" s="16"/>
      <c r="K52" s="20"/>
      <c r="M52" s="34">
        <f t="shared" si="7"/>
        <v>0</v>
      </c>
      <c r="N52" s="32" t="str">
        <f t="shared" si="8"/>
        <v>2</v>
      </c>
      <c r="O52" s="33">
        <f t="shared" si="5"/>
        <v>0</v>
      </c>
    </row>
    <row r="53" spans="1:15" x14ac:dyDescent="0.25">
      <c r="A53" s="29" t="str">
        <f>IF(ISBLANK('Team Names'!A52), "", 'Team Names'!A52)</f>
        <v>A68</v>
      </c>
      <c r="B53" s="30" t="str">
        <f>IF(ISBLANK('Team Names'!B52), "", 'Team Names'!B52)</f>
        <v>Sunset Park Elementary-Eagles!</v>
      </c>
      <c r="C53" s="13"/>
      <c r="D53" s="16"/>
      <c r="E53" s="15"/>
      <c r="F53" s="14"/>
      <c r="G53" s="26">
        <f t="shared" si="3"/>
        <v>0</v>
      </c>
      <c r="H53" s="17" t="str">
        <f t="shared" si="6"/>
        <v>2</v>
      </c>
      <c r="I53" s="17" t="str">
        <f t="shared" si="4"/>
        <v>y</v>
      </c>
      <c r="J53" s="16"/>
      <c r="K53" s="20"/>
      <c r="M53" s="34">
        <f t="shared" si="7"/>
        <v>0</v>
      </c>
      <c r="N53" s="32" t="str">
        <f t="shared" si="8"/>
        <v>2</v>
      </c>
      <c r="O53" s="33">
        <f t="shared" si="5"/>
        <v>0</v>
      </c>
    </row>
    <row r="54" spans="1:15" x14ac:dyDescent="0.25">
      <c r="A54" s="29" t="str">
        <f>IF(ISBLANK('Team Names'!A53), "", 'Team Names'!A53)</f>
        <v>A69</v>
      </c>
      <c r="B54" s="30" t="str">
        <f>IF(ISBLANK('Team Names'!B53), "", 'Team Names'!B53)</f>
        <v>Dr. Phillips Elementary -DPES</v>
      </c>
      <c r="C54" s="13"/>
      <c r="D54" s="16"/>
      <c r="E54" s="15"/>
      <c r="F54" s="14"/>
      <c r="G54" s="26">
        <f t="shared" si="3"/>
        <v>0</v>
      </c>
      <c r="H54" s="17" t="str">
        <f t="shared" si="6"/>
        <v>2</v>
      </c>
      <c r="I54" s="17" t="str">
        <f t="shared" si="4"/>
        <v>y</v>
      </c>
      <c r="J54" s="16"/>
      <c r="K54" s="20"/>
      <c r="M54" s="34">
        <f t="shared" si="7"/>
        <v>0</v>
      </c>
      <c r="N54" s="32" t="str">
        <f t="shared" si="8"/>
        <v>2</v>
      </c>
      <c r="O54" s="33">
        <f t="shared" si="5"/>
        <v>0</v>
      </c>
    </row>
    <row r="55" spans="1:15" x14ac:dyDescent="0.25">
      <c r="A55" s="29" t="str">
        <f>IF(ISBLANK('Team Names'!A54), "", 'Team Names'!A54)</f>
        <v>A70</v>
      </c>
      <c r="B55" s="30" t="str">
        <f>IF(ISBLANK('Team Names'!B54), "", 'Team Names'!B54)</f>
        <v>Orlando Science Elementary School-OSES 4</v>
      </c>
      <c r="C55" s="13"/>
      <c r="D55" s="16"/>
      <c r="E55" s="15"/>
      <c r="F55" s="14"/>
      <c r="G55" s="26">
        <f t="shared" si="3"/>
        <v>0</v>
      </c>
      <c r="H55" s="17" t="str">
        <f t="shared" si="6"/>
        <v>2</v>
      </c>
      <c r="I55" s="17" t="str">
        <f t="shared" si="4"/>
        <v>y</v>
      </c>
      <c r="J55" s="16"/>
      <c r="K55" s="20"/>
      <c r="M55" s="34">
        <f t="shared" si="7"/>
        <v>0</v>
      </c>
      <c r="N55" s="32" t="str">
        <f t="shared" si="8"/>
        <v>2</v>
      </c>
      <c r="O55" s="33">
        <f t="shared" si="5"/>
        <v>0</v>
      </c>
    </row>
    <row r="56" spans="1:15" x14ac:dyDescent="0.25">
      <c r="A56" s="29" t="str">
        <f>IF(ISBLANK('Team Names'!A55), "", 'Team Names'!A55)</f>
        <v>A71</v>
      </c>
      <c r="B56" s="30" t="str">
        <f>IF(ISBLANK('Team Names'!B55), "", 'Team Names'!B55)</f>
        <v>StarChild Academy-STEAM Team</v>
      </c>
      <c r="C56" s="13"/>
      <c r="D56" s="16"/>
      <c r="E56" s="15"/>
      <c r="F56" s="14"/>
      <c r="G56" s="26">
        <f t="shared" ref="G56:G65" si="9">IF(E56="y",((D56-(C56-F56))*100),C56)</f>
        <v>0</v>
      </c>
      <c r="H56" s="17" t="str">
        <f t="shared" ref="H56:H65" si="10">IF(E56="Y", "1", "2")</f>
        <v>2</v>
      </c>
      <c r="I56" s="17" t="str">
        <f t="shared" ref="I56:I65" si="11">IF(COUNTIF(G$5:G$55,G56)=1,"n", "y")</f>
        <v>y</v>
      </c>
      <c r="J56" s="16"/>
      <c r="K56" s="20"/>
      <c r="M56" s="34">
        <f t="shared" ref="M56:M65" si="12">G56</f>
        <v>0</v>
      </c>
      <c r="N56" s="32" t="str">
        <f t="shared" ref="N56:N65" si="13">H56</f>
        <v>2</v>
      </c>
      <c r="O56" s="33">
        <f t="shared" ref="O56:O65" si="14">K56</f>
        <v>0</v>
      </c>
    </row>
    <row r="57" spans="1:15" x14ac:dyDescent="0.25">
      <c r="A57" s="29" t="str">
        <f>IF(ISBLANK('Team Names'!A56), "", 'Team Names'!A56)</f>
        <v>A72</v>
      </c>
      <c r="B57" s="30" t="str">
        <f>IF(ISBLANK('Team Names'!B56), "", 'Team Names'!B56)</f>
        <v>Sunrise-Sunrise Eagles</v>
      </c>
      <c r="C57" s="13"/>
      <c r="D57" s="16"/>
      <c r="E57" s="15"/>
      <c r="F57" s="14"/>
      <c r="G57" s="26">
        <f t="shared" si="9"/>
        <v>0</v>
      </c>
      <c r="H57" s="17" t="str">
        <f t="shared" si="10"/>
        <v>2</v>
      </c>
      <c r="I57" s="17" t="str">
        <f t="shared" si="11"/>
        <v>y</v>
      </c>
      <c r="J57" s="16"/>
      <c r="K57" s="20"/>
      <c r="M57" s="34">
        <f t="shared" si="12"/>
        <v>0</v>
      </c>
      <c r="N57" s="32" t="str">
        <f t="shared" si="13"/>
        <v>2</v>
      </c>
      <c r="O57" s="33">
        <f t="shared" si="14"/>
        <v>0</v>
      </c>
    </row>
    <row r="58" spans="1:15" x14ac:dyDescent="0.25">
      <c r="A58" s="29" t="str">
        <f>IF(ISBLANK('Team Names'!A57), "", 'Team Names'!A57)</f>
        <v>A73</v>
      </c>
      <c r="B58" s="30" t="str">
        <f>IF(ISBLANK('Team Names'!B57), "", 'Team Names'!B57)</f>
        <v>Rosemont Elementary School-Rosemont STEAM</v>
      </c>
      <c r="C58" s="13"/>
      <c r="D58" s="16"/>
      <c r="E58" s="15"/>
      <c r="F58" s="14"/>
      <c r="G58" s="26">
        <f t="shared" si="9"/>
        <v>0</v>
      </c>
      <c r="H58" s="17" t="str">
        <f t="shared" si="10"/>
        <v>2</v>
      </c>
      <c r="I58" s="17" t="str">
        <f t="shared" si="11"/>
        <v>y</v>
      </c>
      <c r="J58" s="16"/>
      <c r="K58" s="20"/>
      <c r="M58" s="34">
        <f t="shared" si="12"/>
        <v>0</v>
      </c>
      <c r="N58" s="32" t="str">
        <f t="shared" si="13"/>
        <v>2</v>
      </c>
      <c r="O58" s="33">
        <f t="shared" si="14"/>
        <v>0</v>
      </c>
    </row>
    <row r="59" spans="1:15" x14ac:dyDescent="0.25">
      <c r="A59" s="29" t="str">
        <f>IF(ISBLANK('Team Names'!A58), "", 'Team Names'!A58)</f>
        <v>A74</v>
      </c>
      <c r="B59" s="30" t="str">
        <f>IF(ISBLANK('Team Names'!B58), "", 'Team Names'!B58)</f>
        <v>Palm Lake Elementary-Bobcats</v>
      </c>
      <c r="C59" s="13"/>
      <c r="D59" s="16"/>
      <c r="E59" s="15"/>
      <c r="F59" s="14"/>
      <c r="G59" s="26">
        <f t="shared" si="9"/>
        <v>0</v>
      </c>
      <c r="H59" s="17" t="str">
        <f t="shared" si="10"/>
        <v>2</v>
      </c>
      <c r="I59" s="17" t="str">
        <f t="shared" si="11"/>
        <v>y</v>
      </c>
      <c r="J59" s="16"/>
      <c r="K59" s="20"/>
      <c r="M59" s="34">
        <f t="shared" si="12"/>
        <v>0</v>
      </c>
      <c r="N59" s="32" t="str">
        <f t="shared" si="13"/>
        <v>2</v>
      </c>
      <c r="O59" s="33">
        <f t="shared" si="14"/>
        <v>0</v>
      </c>
    </row>
    <row r="60" spans="1:15" x14ac:dyDescent="0.25">
      <c r="A60" s="29" t="str">
        <f>IF(ISBLANK('Team Names'!A59), "", 'Team Names'!A59)</f>
        <v>A76</v>
      </c>
      <c r="B60" s="30" t="str">
        <f>IF(ISBLANK('Team Names'!B59), "", 'Team Names'!B59)</f>
        <v>Rosemont Elementary School-E.C. Eagles</v>
      </c>
      <c r="C60" s="13"/>
      <c r="D60" s="16"/>
      <c r="E60" s="15"/>
      <c r="F60" s="14"/>
      <c r="G60" s="26">
        <f t="shared" si="9"/>
        <v>0</v>
      </c>
      <c r="H60" s="17" t="str">
        <f t="shared" si="10"/>
        <v>2</v>
      </c>
      <c r="I60" s="17" t="str">
        <f t="shared" si="11"/>
        <v>y</v>
      </c>
      <c r="J60" s="16"/>
      <c r="K60" s="20"/>
      <c r="M60" s="34">
        <f t="shared" si="12"/>
        <v>0</v>
      </c>
      <c r="N60" s="32" t="str">
        <f t="shared" si="13"/>
        <v>2</v>
      </c>
      <c r="O60" s="33">
        <f t="shared" si="14"/>
        <v>0</v>
      </c>
    </row>
    <row r="61" spans="1:15" x14ac:dyDescent="0.25">
      <c r="A61" s="29" t="str">
        <f>IF(ISBLANK('Team Names'!A60), "", 'Team Names'!A60)</f>
        <v>A79</v>
      </c>
      <c r="B61" s="30" t="str">
        <f>IF(ISBLANK('Team Names'!B60), "", 'Team Names'!B60)</f>
        <v>Sadler Elementary School</v>
      </c>
      <c r="C61" s="13"/>
      <c r="D61" s="16"/>
      <c r="E61" s="15"/>
      <c r="F61" s="14"/>
      <c r="G61" s="26">
        <f t="shared" si="9"/>
        <v>0</v>
      </c>
      <c r="H61" s="17" t="str">
        <f t="shared" si="10"/>
        <v>2</v>
      </c>
      <c r="I61" s="17" t="str">
        <f t="shared" si="11"/>
        <v>y</v>
      </c>
      <c r="J61" s="16"/>
      <c r="K61" s="20"/>
      <c r="M61" s="34">
        <f t="shared" si="12"/>
        <v>0</v>
      </c>
      <c r="N61" s="32" t="str">
        <f t="shared" si="13"/>
        <v>2</v>
      </c>
      <c r="O61" s="33">
        <f t="shared" si="14"/>
        <v>0</v>
      </c>
    </row>
    <row r="62" spans="1:15" x14ac:dyDescent="0.25">
      <c r="A62" s="29" t="str">
        <f>IF(ISBLANK('Team Names'!A61), "", 'Team Names'!A61)</f>
        <v/>
      </c>
      <c r="B62" s="30" t="str">
        <f>IF(ISBLANK('Team Names'!B61), "", 'Team Names'!B61)</f>
        <v/>
      </c>
      <c r="C62" s="13"/>
      <c r="D62" s="16"/>
      <c r="E62" s="15"/>
      <c r="F62" s="14"/>
      <c r="G62" s="26">
        <f t="shared" si="9"/>
        <v>0</v>
      </c>
      <c r="H62" s="17" t="str">
        <f t="shared" si="10"/>
        <v>2</v>
      </c>
      <c r="I62" s="17" t="str">
        <f t="shared" si="11"/>
        <v>y</v>
      </c>
      <c r="J62" s="16"/>
      <c r="K62" s="20"/>
      <c r="M62" s="34">
        <f t="shared" si="12"/>
        <v>0</v>
      </c>
      <c r="N62" s="32" t="str">
        <f t="shared" si="13"/>
        <v>2</v>
      </c>
      <c r="O62" s="33">
        <f t="shared" si="14"/>
        <v>0</v>
      </c>
    </row>
    <row r="63" spans="1:15" x14ac:dyDescent="0.25">
      <c r="A63" s="29" t="str">
        <f>IF(ISBLANK('Team Names'!A62), "", 'Team Names'!A62)</f>
        <v/>
      </c>
      <c r="B63" s="30" t="str">
        <f>IF(ISBLANK('Team Names'!B62), "", 'Team Names'!B62)</f>
        <v/>
      </c>
      <c r="C63" s="13"/>
      <c r="D63" s="16"/>
      <c r="E63" s="15"/>
      <c r="F63" s="14"/>
      <c r="G63" s="26">
        <f t="shared" si="9"/>
        <v>0</v>
      </c>
      <c r="H63" s="17" t="str">
        <f t="shared" si="10"/>
        <v>2</v>
      </c>
      <c r="I63" s="17" t="str">
        <f t="shared" si="11"/>
        <v>y</v>
      </c>
      <c r="J63" s="16"/>
      <c r="K63" s="20"/>
      <c r="M63" s="34">
        <f t="shared" si="12"/>
        <v>0</v>
      </c>
      <c r="N63" s="32" t="str">
        <f t="shared" si="13"/>
        <v>2</v>
      </c>
      <c r="O63" s="33">
        <f t="shared" si="14"/>
        <v>0</v>
      </c>
    </row>
    <row r="64" spans="1:15" x14ac:dyDescent="0.25">
      <c r="A64" s="29" t="str">
        <f>IF(ISBLANK('Team Names'!A63), "", 'Team Names'!A63)</f>
        <v/>
      </c>
      <c r="B64" s="30" t="str">
        <f>IF(ISBLANK('Team Names'!B63), "", 'Team Names'!B63)</f>
        <v/>
      </c>
      <c r="C64" s="13"/>
      <c r="D64" s="16"/>
      <c r="E64" s="15"/>
      <c r="F64" s="14"/>
      <c r="G64" s="26">
        <f t="shared" si="9"/>
        <v>0</v>
      </c>
      <c r="H64" s="17" t="str">
        <f t="shared" si="10"/>
        <v>2</v>
      </c>
      <c r="I64" s="17" t="str">
        <f t="shared" si="11"/>
        <v>y</v>
      </c>
      <c r="J64" s="16"/>
      <c r="K64" s="20"/>
      <c r="M64" s="34">
        <f t="shared" si="12"/>
        <v>0</v>
      </c>
      <c r="N64" s="32" t="str">
        <f t="shared" si="13"/>
        <v>2</v>
      </c>
      <c r="O64" s="33">
        <f t="shared" si="14"/>
        <v>0</v>
      </c>
    </row>
    <row r="65" spans="1:15" x14ac:dyDescent="0.25">
      <c r="A65" s="29" t="str">
        <f>IF(ISBLANK('Team Names'!A64), "", 'Team Names'!A64)</f>
        <v/>
      </c>
      <c r="B65" s="30" t="str">
        <f>IF(ISBLANK('Team Names'!B64), "", 'Team Names'!B64)</f>
        <v/>
      </c>
      <c r="C65" s="13"/>
      <c r="D65" s="16"/>
      <c r="E65" s="15"/>
      <c r="F65" s="14"/>
      <c r="G65" s="26">
        <f t="shared" si="9"/>
        <v>0</v>
      </c>
      <c r="H65" s="17" t="str">
        <f t="shared" si="10"/>
        <v>2</v>
      </c>
      <c r="I65" s="17" t="str">
        <f t="shared" si="11"/>
        <v>y</v>
      </c>
      <c r="J65" s="16"/>
      <c r="K65" s="20"/>
      <c r="M65" s="34">
        <f t="shared" si="12"/>
        <v>0</v>
      </c>
      <c r="N65" s="32" t="str">
        <f t="shared" si="13"/>
        <v>2</v>
      </c>
      <c r="O65" s="33">
        <f t="shared" si="14"/>
        <v>0</v>
      </c>
    </row>
  </sheetData>
  <sheetProtection sheet="1" objects="1" scenarios="1" sort="0" autoFilter="0"/>
  <autoFilter ref="A4:O4"/>
  <mergeCells count="12">
    <mergeCell ref="M1:O2"/>
    <mergeCell ref="C2:C3"/>
    <mergeCell ref="D2:D3"/>
    <mergeCell ref="H2:H3"/>
    <mergeCell ref="I2:I3"/>
    <mergeCell ref="E2:E3"/>
    <mergeCell ref="F2:F3"/>
    <mergeCell ref="G1:K1"/>
    <mergeCell ref="G2:G3"/>
    <mergeCell ref="J2:J3"/>
    <mergeCell ref="K2:K3"/>
    <mergeCell ref="C1:F1"/>
  </mergeCells>
  <conditionalFormatting sqref="I2 I5:I1048576">
    <cfRule type="containsText" dxfId="3" priority="1" operator="containsText" text="y">
      <formula>NOT(ISERROR(SEARCH("y",I2)))</formula>
    </cfRule>
  </conditionalFormatting>
  <conditionalFormatting sqref="G1:G2 G5:G1048576">
    <cfRule type="duplicateValues" dxfId="2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pane ySplit="3" topLeftCell="A58" activePane="bottomLeft" state="frozen"/>
      <selection pane="bottomLeft" activeCell="I61" sqref="I61"/>
    </sheetView>
  </sheetViews>
  <sheetFormatPr defaultRowHeight="15" x14ac:dyDescent="0.25"/>
  <cols>
    <col min="1" max="1" width="4.28515625" customWidth="1"/>
    <col min="2" max="2" width="27.28515625" customWidth="1"/>
    <col min="3" max="3" width="3.7109375" style="3" bestFit="1" customWidth="1"/>
    <col min="4" max="4" width="3.7109375" style="25" bestFit="1" customWidth="1"/>
    <col min="5" max="5" width="5.42578125" style="4" bestFit="1" customWidth="1"/>
    <col min="6" max="7" width="3.7109375" style="1" bestFit="1" customWidth="1"/>
    <col min="8" max="8" width="3.7109375" style="3" bestFit="1" customWidth="1"/>
    <col min="9" max="9" width="3.7109375" style="25" bestFit="1" customWidth="1"/>
    <col min="10" max="10" width="5.42578125" style="4" bestFit="1" customWidth="1"/>
    <col min="11" max="12" width="3.7109375" style="1" bestFit="1" customWidth="1"/>
    <col min="13" max="13" width="5.85546875" style="3" bestFit="1" customWidth="1"/>
    <col min="14" max="14" width="3.7109375" style="4" bestFit="1" customWidth="1"/>
    <col min="15" max="16" width="3.7109375" style="1" bestFit="1" customWidth="1"/>
    <col min="17" max="18" width="3.7109375" style="1" customWidth="1"/>
    <col min="19" max="19" width="1.42578125" style="2" customWidth="1"/>
    <col min="20" max="20" width="3.7109375" style="3" bestFit="1" customWidth="1"/>
    <col min="21" max="21" width="3.7109375" style="4" bestFit="1" customWidth="1"/>
    <col min="22" max="22" width="3.7109375" style="12" bestFit="1" customWidth="1"/>
  </cols>
  <sheetData>
    <row r="1" spans="1:22" ht="18.75" customHeight="1" x14ac:dyDescent="0.25">
      <c r="B1" t="s">
        <v>15</v>
      </c>
      <c r="C1" s="73" t="s">
        <v>2</v>
      </c>
      <c r="D1" s="74"/>
      <c r="E1" s="74"/>
      <c r="F1" s="74"/>
      <c r="G1" s="74"/>
      <c r="H1" s="73" t="s">
        <v>9</v>
      </c>
      <c r="I1" s="74"/>
      <c r="J1" s="74"/>
      <c r="K1" s="74"/>
      <c r="L1" s="74"/>
      <c r="M1" s="48" t="s">
        <v>10</v>
      </c>
      <c r="N1" s="49"/>
      <c r="O1" s="49"/>
      <c r="P1" s="49"/>
      <c r="Q1" s="49"/>
      <c r="R1" s="50"/>
      <c r="T1" s="70" t="s">
        <v>20</v>
      </c>
      <c r="U1" s="71"/>
      <c r="V1" s="72"/>
    </row>
    <row r="2" spans="1:22" x14ac:dyDescent="0.25">
      <c r="C2" s="54" t="s">
        <v>3</v>
      </c>
      <c r="D2" s="64" t="s">
        <v>4</v>
      </c>
      <c r="E2" s="75" t="s">
        <v>5</v>
      </c>
      <c r="F2" s="75"/>
      <c r="G2" s="75"/>
      <c r="H2" s="54" t="s">
        <v>3</v>
      </c>
      <c r="I2" s="64" t="s">
        <v>4</v>
      </c>
      <c r="J2" s="75" t="s">
        <v>5</v>
      </c>
      <c r="K2" s="75"/>
      <c r="L2" s="75"/>
      <c r="M2" s="48"/>
      <c r="N2" s="49"/>
      <c r="O2" s="49"/>
      <c r="P2" s="49"/>
      <c r="Q2" s="49"/>
      <c r="R2" s="50"/>
      <c r="T2" s="70"/>
      <c r="U2" s="71"/>
      <c r="V2" s="72"/>
    </row>
    <row r="3" spans="1:22" ht="199.5" customHeight="1" x14ac:dyDescent="0.25">
      <c r="A3" s="5" t="s">
        <v>0</v>
      </c>
      <c r="B3" s="6" t="s">
        <v>1</v>
      </c>
      <c r="C3" s="55"/>
      <c r="D3" s="65"/>
      <c r="E3" s="11" t="s">
        <v>6</v>
      </c>
      <c r="F3" s="8" t="s">
        <v>7</v>
      </c>
      <c r="G3" s="8" t="s">
        <v>8</v>
      </c>
      <c r="H3" s="55"/>
      <c r="I3" s="65"/>
      <c r="J3" s="11" t="s">
        <v>6</v>
      </c>
      <c r="K3" s="8" t="s">
        <v>7</v>
      </c>
      <c r="L3" s="8" t="s">
        <v>8</v>
      </c>
      <c r="M3" s="7" t="s">
        <v>12</v>
      </c>
      <c r="N3" s="9" t="s">
        <v>11</v>
      </c>
      <c r="O3" s="9" t="s">
        <v>13</v>
      </c>
      <c r="P3" s="8" t="s">
        <v>16</v>
      </c>
      <c r="Q3" s="8" t="s">
        <v>14</v>
      </c>
      <c r="R3" s="8" t="s">
        <v>17</v>
      </c>
      <c r="T3" s="21" t="s">
        <v>18</v>
      </c>
      <c r="U3" s="9" t="s">
        <v>11</v>
      </c>
      <c r="V3" s="22" t="s">
        <v>19</v>
      </c>
    </row>
    <row r="4" spans="1:22" ht="8.25" customHeight="1" x14ac:dyDescent="0.25">
      <c r="A4" s="35"/>
      <c r="B4" s="36"/>
      <c r="C4" s="37"/>
      <c r="D4" s="44"/>
      <c r="E4" s="42"/>
      <c r="F4" s="47"/>
      <c r="G4" s="47"/>
      <c r="H4" s="37"/>
      <c r="I4" s="44"/>
      <c r="J4" s="42"/>
      <c r="K4" s="47"/>
      <c r="L4" s="47"/>
      <c r="M4" s="42"/>
      <c r="N4" s="42"/>
      <c r="O4" s="42"/>
      <c r="P4" s="47"/>
      <c r="Q4" s="47"/>
      <c r="R4" s="47"/>
      <c r="S4" s="40"/>
      <c r="T4" s="41"/>
      <c r="U4" s="42"/>
      <c r="V4" s="39"/>
    </row>
    <row r="5" spans="1:22" x14ac:dyDescent="0.25">
      <c r="A5" s="29" t="str">
        <f>IF(ISBLANK('Team Names'!A4), "", 'Team Names'!A4)</f>
        <v>A02</v>
      </c>
      <c r="B5" s="30" t="str">
        <f>IF(ISBLANK('Team Names'!B4), "", 'Team Names'!B4)</f>
        <v xml:space="preserve">Lake Silver Elementary School-Lake Silver </v>
      </c>
      <c r="C5" s="13"/>
      <c r="D5" s="16"/>
      <c r="E5" s="15"/>
      <c r="F5" s="16"/>
      <c r="G5" s="10" t="str">
        <f>IFERROR(AVERAGE(E5:F5), "P")</f>
        <v>P</v>
      </c>
      <c r="H5" s="13"/>
      <c r="I5" s="16"/>
      <c r="J5" s="15"/>
      <c r="K5" s="16"/>
      <c r="L5" s="18" t="str">
        <f>IFERROR(AVERAGE(J5:K5),"P")</f>
        <v>P</v>
      </c>
      <c r="M5" s="19" t="str">
        <f>IF(L5&gt;G5,L5,G5)</f>
        <v>P</v>
      </c>
      <c r="N5" s="17" t="str">
        <f>IF(AND(C5="y",D5="y", H5="y",I5="y"), IF(AND(G5="P", L5="P"),"2","1"), "2")</f>
        <v>2</v>
      </c>
      <c r="O5" s="17" t="str">
        <f>IF(COUNTIF(M$5:M$55,M5)=1,"n", "y")</f>
        <v>y</v>
      </c>
      <c r="P5" s="16"/>
      <c r="Q5" s="19" t="str">
        <f>IF(G5&gt;L5,L5,G5)</f>
        <v>P</v>
      </c>
      <c r="R5" s="20"/>
      <c r="T5" s="34" t="str">
        <f>M5</f>
        <v>P</v>
      </c>
      <c r="U5" s="32" t="str">
        <f>N5</f>
        <v>2</v>
      </c>
      <c r="V5" s="33">
        <f>R5</f>
        <v>0</v>
      </c>
    </row>
    <row r="6" spans="1:22" x14ac:dyDescent="0.25">
      <c r="A6" s="29" t="str">
        <f>IF(ISBLANK('Team Names'!A5), "", 'Team Names'!A5)</f>
        <v>A03</v>
      </c>
      <c r="B6" s="30" t="str">
        <f>IF(ISBLANK('Team Names'!B5), "", 'Team Names'!B5)</f>
        <v>Durrance Elementary-Durrance Dolphins</v>
      </c>
      <c r="C6" s="13"/>
      <c r="D6" s="16"/>
      <c r="E6" s="15"/>
      <c r="F6" s="16"/>
      <c r="G6" s="10" t="str">
        <f>IFERROR(AVERAGE(E6:F6), "P")</f>
        <v>P</v>
      </c>
      <c r="H6" s="13"/>
      <c r="I6" s="16"/>
      <c r="J6" s="15"/>
      <c r="K6" s="16"/>
      <c r="L6" s="18" t="str">
        <f>IFERROR(AVERAGE(J6:K6),"P")</f>
        <v>P</v>
      </c>
      <c r="M6" s="19" t="str">
        <f t="shared" ref="M6:M55" si="0">IF(L6&gt;G6,L6,G6)</f>
        <v>P</v>
      </c>
      <c r="N6" s="17" t="str">
        <f t="shared" ref="N6:N55" si="1">IF(AND(C6="y",D6="y", H6="y",I6="y"), IF(AND(G6="P", L6="P"),"2","1"), "2")</f>
        <v>2</v>
      </c>
      <c r="O6" s="17" t="str">
        <f t="shared" ref="O6:O55" si="2">IF(COUNTIF(M$5:M$55,M6)=1,"n", "y")</f>
        <v>y</v>
      </c>
      <c r="P6" s="16"/>
      <c r="Q6" s="19" t="str">
        <f t="shared" ref="Q6:Q55" si="3">IF(G6&gt;L6,L6,G6)</f>
        <v>P</v>
      </c>
      <c r="R6" s="20"/>
      <c r="T6" s="34" t="str">
        <f t="shared" ref="T6:T55" si="4">M6</f>
        <v>P</v>
      </c>
      <c r="U6" s="32" t="str">
        <f t="shared" ref="U6:U55" si="5">N6</f>
        <v>2</v>
      </c>
      <c r="V6" s="33">
        <f t="shared" ref="V6:V55" si="6">R6</f>
        <v>0</v>
      </c>
    </row>
    <row r="7" spans="1:22" x14ac:dyDescent="0.25">
      <c r="A7" s="29" t="str">
        <f>IF(ISBLANK('Team Names'!A6), "", 'Team Names'!A6)</f>
        <v>A04</v>
      </c>
      <c r="B7" s="30" t="str">
        <f>IF(ISBLANK('Team Names'!B6), "", 'Team Names'!B6)</f>
        <v>Seminole Science Charter School-The Rocket Boosters</v>
      </c>
      <c r="C7" s="13"/>
      <c r="D7" s="16"/>
      <c r="E7" s="15"/>
      <c r="F7" s="16"/>
      <c r="G7" s="10" t="str">
        <f t="shared" ref="G7:G55" si="7">IFERROR(AVERAGE(E7:F7), "P")</f>
        <v>P</v>
      </c>
      <c r="H7" s="13"/>
      <c r="I7" s="16"/>
      <c r="J7" s="15"/>
      <c r="K7" s="16"/>
      <c r="L7" s="18" t="str">
        <f t="shared" ref="L7:L55" si="8">IFERROR(AVERAGE(J7:K7),"P")</f>
        <v>P</v>
      </c>
      <c r="M7" s="19" t="str">
        <f t="shared" si="0"/>
        <v>P</v>
      </c>
      <c r="N7" s="17" t="str">
        <f t="shared" si="1"/>
        <v>2</v>
      </c>
      <c r="O7" s="17" t="str">
        <f t="shared" si="2"/>
        <v>y</v>
      </c>
      <c r="P7" s="16"/>
      <c r="Q7" s="19" t="str">
        <f t="shared" si="3"/>
        <v>P</v>
      </c>
      <c r="R7" s="20"/>
      <c r="T7" s="34" t="str">
        <f t="shared" si="4"/>
        <v>P</v>
      </c>
      <c r="U7" s="32" t="str">
        <f t="shared" si="5"/>
        <v>2</v>
      </c>
      <c r="V7" s="33">
        <f t="shared" si="6"/>
        <v>0</v>
      </c>
    </row>
    <row r="8" spans="1:22" x14ac:dyDescent="0.25">
      <c r="A8" s="29" t="str">
        <f>IF(ISBLANK('Team Names'!A7), "", 'Team Names'!A7)</f>
        <v>A05</v>
      </c>
      <c r="B8" s="30" t="str">
        <f>IF(ISBLANK('Team Names'!B7), "", 'Team Names'!B7)</f>
        <v>Azalea Park Elementary School-Azalea Park Elementary Team A</v>
      </c>
      <c r="C8" s="13"/>
      <c r="D8" s="16"/>
      <c r="E8" s="15"/>
      <c r="F8" s="16"/>
      <c r="G8" s="10" t="str">
        <f t="shared" si="7"/>
        <v>P</v>
      </c>
      <c r="H8" s="13"/>
      <c r="I8" s="16"/>
      <c r="J8" s="15"/>
      <c r="K8" s="16"/>
      <c r="L8" s="18" t="str">
        <f t="shared" si="8"/>
        <v>P</v>
      </c>
      <c r="M8" s="19" t="str">
        <f t="shared" si="0"/>
        <v>P</v>
      </c>
      <c r="N8" s="17" t="str">
        <f t="shared" si="1"/>
        <v>2</v>
      </c>
      <c r="O8" s="17" t="str">
        <f t="shared" si="2"/>
        <v>y</v>
      </c>
      <c r="P8" s="16"/>
      <c r="Q8" s="19" t="str">
        <f t="shared" si="3"/>
        <v>P</v>
      </c>
      <c r="R8" s="20"/>
      <c r="T8" s="34" t="str">
        <f t="shared" si="4"/>
        <v>P</v>
      </c>
      <c r="U8" s="32" t="str">
        <f t="shared" si="5"/>
        <v>2</v>
      </c>
      <c r="V8" s="33">
        <f t="shared" si="6"/>
        <v>0</v>
      </c>
    </row>
    <row r="9" spans="1:22" x14ac:dyDescent="0.25">
      <c r="A9" s="29" t="str">
        <f>IF(ISBLANK('Team Names'!A8), "", 'Team Names'!A8)</f>
        <v>A06</v>
      </c>
      <c r="B9" s="30" t="str">
        <f>IF(ISBLANK('Team Names'!B8), "", 'Team Names'!B8)</f>
        <v>Azalea Park Elementary School-Azalea Park Elementary Team B</v>
      </c>
      <c r="C9" s="13"/>
      <c r="D9" s="16"/>
      <c r="E9" s="15"/>
      <c r="F9" s="16"/>
      <c r="G9" s="10" t="str">
        <f t="shared" si="7"/>
        <v>P</v>
      </c>
      <c r="H9" s="13"/>
      <c r="I9" s="16"/>
      <c r="J9" s="15"/>
      <c r="K9" s="16"/>
      <c r="L9" s="18" t="str">
        <f t="shared" si="8"/>
        <v>P</v>
      </c>
      <c r="M9" s="19" t="str">
        <f t="shared" si="0"/>
        <v>P</v>
      </c>
      <c r="N9" s="17" t="str">
        <f t="shared" si="1"/>
        <v>2</v>
      </c>
      <c r="O9" s="17" t="str">
        <f t="shared" si="2"/>
        <v>y</v>
      </c>
      <c r="P9" s="16"/>
      <c r="Q9" s="19" t="str">
        <f t="shared" si="3"/>
        <v>P</v>
      </c>
      <c r="R9" s="20"/>
      <c r="T9" s="34" t="str">
        <f t="shared" si="4"/>
        <v>P</v>
      </c>
      <c r="U9" s="32" t="str">
        <f t="shared" si="5"/>
        <v>2</v>
      </c>
      <c r="V9" s="33">
        <f t="shared" si="6"/>
        <v>0</v>
      </c>
    </row>
    <row r="10" spans="1:22" x14ac:dyDescent="0.25">
      <c r="A10" s="29" t="str">
        <f>IF(ISBLANK('Team Names'!A9), "", 'Team Names'!A9)</f>
        <v>A07</v>
      </c>
      <c r="B10" s="30" t="str">
        <f>IF(ISBLANK('Team Names'!B9), "", 'Team Names'!B9)</f>
        <v>Seminole Science Charter School-Mad Bionic Scientists</v>
      </c>
      <c r="C10" s="13"/>
      <c r="D10" s="16"/>
      <c r="E10" s="15"/>
      <c r="F10" s="16"/>
      <c r="G10" s="10" t="str">
        <f t="shared" si="7"/>
        <v>P</v>
      </c>
      <c r="H10" s="13"/>
      <c r="I10" s="16"/>
      <c r="J10" s="15"/>
      <c r="K10" s="16"/>
      <c r="L10" s="18" t="str">
        <f t="shared" si="8"/>
        <v>P</v>
      </c>
      <c r="M10" s="19" t="str">
        <f t="shared" si="0"/>
        <v>P</v>
      </c>
      <c r="N10" s="17" t="str">
        <f t="shared" si="1"/>
        <v>2</v>
      </c>
      <c r="O10" s="17" t="str">
        <f t="shared" si="2"/>
        <v>y</v>
      </c>
      <c r="P10" s="16"/>
      <c r="Q10" s="19" t="str">
        <f t="shared" si="3"/>
        <v>P</v>
      </c>
      <c r="R10" s="20"/>
      <c r="T10" s="34" t="str">
        <f t="shared" si="4"/>
        <v>P</v>
      </c>
      <c r="U10" s="32" t="str">
        <f t="shared" si="5"/>
        <v>2</v>
      </c>
      <c r="V10" s="33">
        <f t="shared" si="6"/>
        <v>0</v>
      </c>
    </row>
    <row r="11" spans="1:22" x14ac:dyDescent="0.25">
      <c r="A11" s="29" t="str">
        <f>IF(ISBLANK('Team Names'!A10), "", 'Team Names'!A10)</f>
        <v>A10</v>
      </c>
      <c r="B11" s="30" t="str">
        <f>IF(ISBLANK('Team Names'!B10), "", 'Team Names'!B10)</f>
        <v>Orlando Science Elementary School-OSES 1</v>
      </c>
      <c r="C11" s="13"/>
      <c r="D11" s="16"/>
      <c r="E11" s="15"/>
      <c r="F11" s="16"/>
      <c r="G11" s="10" t="str">
        <f t="shared" si="7"/>
        <v>P</v>
      </c>
      <c r="H11" s="13"/>
      <c r="I11" s="16"/>
      <c r="J11" s="15"/>
      <c r="K11" s="16"/>
      <c r="L11" s="18" t="str">
        <f t="shared" si="8"/>
        <v>P</v>
      </c>
      <c r="M11" s="19" t="str">
        <f t="shared" si="0"/>
        <v>P</v>
      </c>
      <c r="N11" s="17" t="str">
        <f t="shared" si="1"/>
        <v>2</v>
      </c>
      <c r="O11" s="17" t="str">
        <f t="shared" si="2"/>
        <v>y</v>
      </c>
      <c r="P11" s="16"/>
      <c r="Q11" s="19" t="str">
        <f t="shared" si="3"/>
        <v>P</v>
      </c>
      <c r="R11" s="20"/>
      <c r="T11" s="34" t="str">
        <f t="shared" si="4"/>
        <v>P</v>
      </c>
      <c r="U11" s="32" t="str">
        <f t="shared" si="5"/>
        <v>2</v>
      </c>
      <c r="V11" s="33">
        <f t="shared" si="6"/>
        <v>0</v>
      </c>
    </row>
    <row r="12" spans="1:22" x14ac:dyDescent="0.25">
      <c r="A12" s="29" t="str">
        <f>IF(ISBLANK('Team Names'!A11), "", 'Team Names'!A11)</f>
        <v>A11</v>
      </c>
      <c r="B12" s="30" t="str">
        <f>IF(ISBLANK('Team Names'!B11), "", 'Team Names'!B11)</f>
        <v>Orlando Science Elementary School-OSES 2</v>
      </c>
      <c r="C12" s="13"/>
      <c r="D12" s="16"/>
      <c r="E12" s="15"/>
      <c r="F12" s="16"/>
      <c r="G12" s="10" t="str">
        <f t="shared" si="7"/>
        <v>P</v>
      </c>
      <c r="H12" s="13"/>
      <c r="I12" s="16"/>
      <c r="J12" s="15"/>
      <c r="K12" s="16"/>
      <c r="L12" s="18" t="str">
        <f t="shared" si="8"/>
        <v>P</v>
      </c>
      <c r="M12" s="19" t="str">
        <f t="shared" si="0"/>
        <v>P</v>
      </c>
      <c r="N12" s="17" t="str">
        <f t="shared" si="1"/>
        <v>2</v>
      </c>
      <c r="O12" s="17" t="str">
        <f t="shared" si="2"/>
        <v>y</v>
      </c>
      <c r="P12" s="16"/>
      <c r="Q12" s="19" t="str">
        <f t="shared" si="3"/>
        <v>P</v>
      </c>
      <c r="R12" s="20"/>
      <c r="T12" s="34" t="str">
        <f t="shared" si="4"/>
        <v>P</v>
      </c>
      <c r="U12" s="32" t="str">
        <f t="shared" si="5"/>
        <v>2</v>
      </c>
      <c r="V12" s="33">
        <f t="shared" si="6"/>
        <v>0</v>
      </c>
    </row>
    <row r="13" spans="1:22" x14ac:dyDescent="0.25">
      <c r="A13" s="29" t="str">
        <f>IF(ISBLANK('Team Names'!A12), "", 'Team Names'!A12)</f>
        <v>A12</v>
      </c>
      <c r="B13" s="30" t="str">
        <f>IF(ISBLANK('Team Names'!B12), "", 'Team Names'!B12)</f>
        <v>Orlando Science Elementary School-OSES-3</v>
      </c>
      <c r="C13" s="13"/>
      <c r="D13" s="16"/>
      <c r="E13" s="15"/>
      <c r="F13" s="16"/>
      <c r="G13" s="10" t="str">
        <f t="shared" si="7"/>
        <v>P</v>
      </c>
      <c r="H13" s="13"/>
      <c r="I13" s="16"/>
      <c r="J13" s="15"/>
      <c r="K13" s="16"/>
      <c r="L13" s="18" t="str">
        <f t="shared" si="8"/>
        <v>P</v>
      </c>
      <c r="M13" s="19" t="str">
        <f t="shared" si="0"/>
        <v>P</v>
      </c>
      <c r="N13" s="17" t="str">
        <f t="shared" si="1"/>
        <v>2</v>
      </c>
      <c r="O13" s="17" t="str">
        <f t="shared" si="2"/>
        <v>y</v>
      </c>
      <c r="P13" s="16"/>
      <c r="Q13" s="19" t="str">
        <f t="shared" si="3"/>
        <v>P</v>
      </c>
      <c r="R13" s="20"/>
      <c r="T13" s="34" t="str">
        <f t="shared" si="4"/>
        <v>P</v>
      </c>
      <c r="U13" s="32" t="str">
        <f t="shared" si="5"/>
        <v>2</v>
      </c>
      <c r="V13" s="33">
        <f t="shared" si="6"/>
        <v>0</v>
      </c>
    </row>
    <row r="14" spans="1:22" x14ac:dyDescent="0.25">
      <c r="A14" s="29" t="str">
        <f>IF(ISBLANK('Team Names'!A13), "", 'Team Names'!A13)</f>
        <v>A13</v>
      </c>
      <c r="B14" s="30" t="str">
        <f>IF(ISBLANK('Team Names'!B13), "", 'Team Names'!B13)</f>
        <v>Palmetto Elementary-Palmetto Elementary Tigers</v>
      </c>
      <c r="C14" s="13"/>
      <c r="D14" s="16"/>
      <c r="E14" s="15"/>
      <c r="F14" s="16"/>
      <c r="G14" s="10" t="str">
        <f t="shared" si="7"/>
        <v>P</v>
      </c>
      <c r="H14" s="13"/>
      <c r="I14" s="16"/>
      <c r="J14" s="15"/>
      <c r="K14" s="16"/>
      <c r="L14" s="18" t="str">
        <f t="shared" si="8"/>
        <v>P</v>
      </c>
      <c r="M14" s="19" t="str">
        <f t="shared" si="0"/>
        <v>P</v>
      </c>
      <c r="N14" s="17" t="str">
        <f t="shared" si="1"/>
        <v>2</v>
      </c>
      <c r="O14" s="17" t="str">
        <f t="shared" si="2"/>
        <v>y</v>
      </c>
      <c r="P14" s="16"/>
      <c r="Q14" s="19" t="str">
        <f t="shared" si="3"/>
        <v>P</v>
      </c>
      <c r="R14" s="20"/>
      <c r="T14" s="34" t="str">
        <f t="shared" si="4"/>
        <v>P</v>
      </c>
      <c r="U14" s="32" t="str">
        <f t="shared" si="5"/>
        <v>2</v>
      </c>
      <c r="V14" s="33">
        <f t="shared" si="6"/>
        <v>0</v>
      </c>
    </row>
    <row r="15" spans="1:22" x14ac:dyDescent="0.25">
      <c r="A15" s="29" t="str">
        <f>IF(ISBLANK('Team Names'!A14), "", 'Team Names'!A14)</f>
        <v>A15</v>
      </c>
      <c r="B15" s="30" t="str">
        <f>IF(ISBLANK('Team Names'!B14), "", 'Team Names'!B14)</f>
        <v>Brookshire Elementary School-Brookshire Brainiacs 1</v>
      </c>
      <c r="C15" s="13"/>
      <c r="D15" s="16"/>
      <c r="E15" s="15"/>
      <c r="F15" s="16"/>
      <c r="G15" s="10" t="str">
        <f t="shared" si="7"/>
        <v>P</v>
      </c>
      <c r="H15" s="13"/>
      <c r="I15" s="16"/>
      <c r="J15" s="15"/>
      <c r="K15" s="16"/>
      <c r="L15" s="18" t="str">
        <f t="shared" si="8"/>
        <v>P</v>
      </c>
      <c r="M15" s="19" t="str">
        <f t="shared" si="0"/>
        <v>P</v>
      </c>
      <c r="N15" s="17" t="str">
        <f t="shared" si="1"/>
        <v>2</v>
      </c>
      <c r="O15" s="17" t="str">
        <f t="shared" si="2"/>
        <v>y</v>
      </c>
      <c r="P15" s="16"/>
      <c r="Q15" s="19" t="str">
        <f t="shared" si="3"/>
        <v>P</v>
      </c>
      <c r="R15" s="20"/>
      <c r="T15" s="34" t="str">
        <f t="shared" si="4"/>
        <v>P</v>
      </c>
      <c r="U15" s="32" t="str">
        <f t="shared" si="5"/>
        <v>2</v>
      </c>
      <c r="V15" s="33">
        <f t="shared" si="6"/>
        <v>0</v>
      </c>
    </row>
    <row r="16" spans="1:22" x14ac:dyDescent="0.25">
      <c r="A16" s="29" t="str">
        <f>IF(ISBLANK('Team Names'!A15), "", 'Team Names'!A15)</f>
        <v>A16</v>
      </c>
      <c r="B16" s="30" t="str">
        <f>IF(ISBLANK('Team Names'!B15), "", 'Team Names'!B15)</f>
        <v>Brookshire Elementary School-Brookshire Brainiacs 2</v>
      </c>
      <c r="C16" s="13"/>
      <c r="D16" s="16"/>
      <c r="E16" s="15"/>
      <c r="F16" s="16"/>
      <c r="G16" s="10" t="str">
        <f t="shared" si="7"/>
        <v>P</v>
      </c>
      <c r="H16" s="13"/>
      <c r="I16" s="16"/>
      <c r="J16" s="15"/>
      <c r="K16" s="16"/>
      <c r="L16" s="18" t="str">
        <f t="shared" si="8"/>
        <v>P</v>
      </c>
      <c r="M16" s="19" t="str">
        <f t="shared" si="0"/>
        <v>P</v>
      </c>
      <c r="N16" s="17" t="str">
        <f t="shared" si="1"/>
        <v>2</v>
      </c>
      <c r="O16" s="17" t="str">
        <f t="shared" si="2"/>
        <v>y</v>
      </c>
      <c r="P16" s="16"/>
      <c r="Q16" s="19" t="str">
        <f t="shared" si="3"/>
        <v>P</v>
      </c>
      <c r="R16" s="20"/>
      <c r="T16" s="34" t="str">
        <f t="shared" si="4"/>
        <v>P</v>
      </c>
      <c r="U16" s="32" t="str">
        <f t="shared" si="5"/>
        <v>2</v>
      </c>
      <c r="V16" s="33">
        <f t="shared" si="6"/>
        <v>0</v>
      </c>
    </row>
    <row r="17" spans="1:22" x14ac:dyDescent="0.25">
      <c r="A17" s="29" t="str">
        <f>IF(ISBLANK('Team Names'!A16), "", 'Team Names'!A16)</f>
        <v>A19</v>
      </c>
      <c r="B17" s="30" t="str">
        <f>IF(ISBLANK('Team Names'!B16), "", 'Team Names'!B16)</f>
        <v>Out-of-Door Academy-ODA 2</v>
      </c>
      <c r="C17" s="13"/>
      <c r="D17" s="16"/>
      <c r="E17" s="15"/>
      <c r="F17" s="16"/>
      <c r="G17" s="10" t="str">
        <f t="shared" si="7"/>
        <v>P</v>
      </c>
      <c r="H17" s="13"/>
      <c r="I17" s="16"/>
      <c r="J17" s="15"/>
      <c r="K17" s="16"/>
      <c r="L17" s="18" t="str">
        <f t="shared" si="8"/>
        <v>P</v>
      </c>
      <c r="M17" s="19" t="str">
        <f t="shared" si="0"/>
        <v>P</v>
      </c>
      <c r="N17" s="17" t="str">
        <f t="shared" si="1"/>
        <v>2</v>
      </c>
      <c r="O17" s="17" t="str">
        <f t="shared" si="2"/>
        <v>y</v>
      </c>
      <c r="P17" s="16"/>
      <c r="Q17" s="19" t="str">
        <f t="shared" si="3"/>
        <v>P</v>
      </c>
      <c r="R17" s="20"/>
      <c r="T17" s="34" t="str">
        <f t="shared" si="4"/>
        <v>P</v>
      </c>
      <c r="U17" s="32" t="str">
        <f t="shared" si="5"/>
        <v>2</v>
      </c>
      <c r="V17" s="33">
        <f t="shared" si="6"/>
        <v>0</v>
      </c>
    </row>
    <row r="18" spans="1:22" x14ac:dyDescent="0.25">
      <c r="A18" s="29" t="str">
        <f>IF(ISBLANK('Team Names'!A17), "", 'Team Names'!A17)</f>
        <v>A20</v>
      </c>
      <c r="B18" s="30" t="str">
        <f>IF(ISBLANK('Team Names'!B17), "", 'Team Names'!B17)</f>
        <v>Out-of-Door Academy-ODA 3</v>
      </c>
      <c r="C18" s="13"/>
      <c r="D18" s="16"/>
      <c r="E18" s="15"/>
      <c r="F18" s="16"/>
      <c r="G18" s="10" t="str">
        <f t="shared" si="7"/>
        <v>P</v>
      </c>
      <c r="H18" s="13"/>
      <c r="I18" s="16"/>
      <c r="J18" s="15"/>
      <c r="K18" s="16"/>
      <c r="L18" s="18" t="str">
        <f t="shared" si="8"/>
        <v>P</v>
      </c>
      <c r="M18" s="19" t="str">
        <f t="shared" si="0"/>
        <v>P</v>
      </c>
      <c r="N18" s="17" t="str">
        <f t="shared" si="1"/>
        <v>2</v>
      </c>
      <c r="O18" s="17" t="str">
        <f t="shared" si="2"/>
        <v>y</v>
      </c>
      <c r="P18" s="16"/>
      <c r="Q18" s="19" t="str">
        <f t="shared" si="3"/>
        <v>P</v>
      </c>
      <c r="R18" s="20"/>
      <c r="T18" s="34" t="str">
        <f t="shared" si="4"/>
        <v>P</v>
      </c>
      <c r="U18" s="32" t="str">
        <f t="shared" si="5"/>
        <v>2</v>
      </c>
      <c r="V18" s="33">
        <f t="shared" si="6"/>
        <v>0</v>
      </c>
    </row>
    <row r="19" spans="1:22" x14ac:dyDescent="0.25">
      <c r="A19" s="29" t="str">
        <f>IF(ISBLANK('Team Names'!A18), "", 'Team Names'!A18)</f>
        <v>A21</v>
      </c>
      <c r="B19" s="30" t="str">
        <f>IF(ISBLANK('Team Names'!B18), "", 'Team Names'!B18)</f>
        <v>Aloma Elementary School-Aloma Eagles</v>
      </c>
      <c r="C19" s="13"/>
      <c r="D19" s="16"/>
      <c r="E19" s="15"/>
      <c r="F19" s="16"/>
      <c r="G19" s="10" t="str">
        <f t="shared" si="7"/>
        <v>P</v>
      </c>
      <c r="H19" s="13"/>
      <c r="I19" s="16"/>
      <c r="J19" s="15"/>
      <c r="K19" s="16"/>
      <c r="L19" s="18" t="str">
        <f t="shared" si="8"/>
        <v>P</v>
      </c>
      <c r="M19" s="19" t="str">
        <f t="shared" si="0"/>
        <v>P</v>
      </c>
      <c r="N19" s="17" t="str">
        <f t="shared" si="1"/>
        <v>2</v>
      </c>
      <c r="O19" s="17" t="str">
        <f t="shared" si="2"/>
        <v>y</v>
      </c>
      <c r="P19" s="16"/>
      <c r="Q19" s="19" t="str">
        <f t="shared" si="3"/>
        <v>P</v>
      </c>
      <c r="R19" s="20"/>
      <c r="T19" s="34" t="str">
        <f t="shared" si="4"/>
        <v>P</v>
      </c>
      <c r="U19" s="32" t="str">
        <f t="shared" si="5"/>
        <v>2</v>
      </c>
      <c r="V19" s="33">
        <f t="shared" si="6"/>
        <v>0</v>
      </c>
    </row>
    <row r="20" spans="1:22" x14ac:dyDescent="0.25">
      <c r="A20" s="29" t="str">
        <f>IF(ISBLANK('Team Names'!A19), "", 'Team Names'!A19)</f>
        <v>A22</v>
      </c>
      <c r="B20" s="30" t="str">
        <f>IF(ISBLANK('Team Names'!B19), "", 'Team Names'!B19)</f>
        <v>Pershing Elementary-Pershing Elementary Panthers</v>
      </c>
      <c r="C20" s="13"/>
      <c r="D20" s="16"/>
      <c r="E20" s="15"/>
      <c r="F20" s="16"/>
      <c r="G20" s="10" t="str">
        <f t="shared" si="7"/>
        <v>P</v>
      </c>
      <c r="H20" s="13"/>
      <c r="I20" s="16"/>
      <c r="J20" s="15"/>
      <c r="K20" s="16"/>
      <c r="L20" s="18" t="str">
        <f t="shared" si="8"/>
        <v>P</v>
      </c>
      <c r="M20" s="19" t="str">
        <f t="shared" si="0"/>
        <v>P</v>
      </c>
      <c r="N20" s="17" t="str">
        <f t="shared" si="1"/>
        <v>2</v>
      </c>
      <c r="O20" s="17" t="str">
        <f t="shared" si="2"/>
        <v>y</v>
      </c>
      <c r="P20" s="16"/>
      <c r="Q20" s="19" t="str">
        <f t="shared" si="3"/>
        <v>P</v>
      </c>
      <c r="R20" s="20"/>
      <c r="T20" s="34" t="str">
        <f t="shared" si="4"/>
        <v>P</v>
      </c>
      <c r="U20" s="32" t="str">
        <f t="shared" si="5"/>
        <v>2</v>
      </c>
      <c r="V20" s="33">
        <f t="shared" si="6"/>
        <v>0</v>
      </c>
    </row>
    <row r="21" spans="1:22" x14ac:dyDescent="0.25">
      <c r="A21" s="29" t="str">
        <f>IF(ISBLANK('Team Names'!A20), "", 'Team Names'!A20)</f>
        <v>A23</v>
      </c>
      <c r="B21" s="30" t="str">
        <f>IF(ISBLANK('Team Names'!B20), "", 'Team Names'!B20)</f>
        <v>Stone Lakes Elementary-Stone Lakes Eagles</v>
      </c>
      <c r="C21" s="13"/>
      <c r="D21" s="16"/>
      <c r="E21" s="15"/>
      <c r="F21" s="16"/>
      <c r="G21" s="10" t="str">
        <f t="shared" si="7"/>
        <v>P</v>
      </c>
      <c r="H21" s="13"/>
      <c r="I21" s="16"/>
      <c r="J21" s="15"/>
      <c r="K21" s="16"/>
      <c r="L21" s="18" t="str">
        <f t="shared" si="8"/>
        <v>P</v>
      </c>
      <c r="M21" s="19" t="str">
        <f t="shared" si="0"/>
        <v>P</v>
      </c>
      <c r="N21" s="17" t="str">
        <f t="shared" si="1"/>
        <v>2</v>
      </c>
      <c r="O21" s="17" t="str">
        <f t="shared" si="2"/>
        <v>y</v>
      </c>
      <c r="P21" s="16"/>
      <c r="Q21" s="19" t="str">
        <f t="shared" si="3"/>
        <v>P</v>
      </c>
      <c r="R21" s="20"/>
      <c r="T21" s="34" t="str">
        <f t="shared" si="4"/>
        <v>P</v>
      </c>
      <c r="U21" s="32" t="str">
        <f t="shared" si="5"/>
        <v>2</v>
      </c>
      <c r="V21" s="33">
        <f t="shared" si="6"/>
        <v>0</v>
      </c>
    </row>
    <row r="22" spans="1:22" x14ac:dyDescent="0.25">
      <c r="A22" s="29" t="str">
        <f>IF(ISBLANK('Team Names'!A21), "", 'Team Names'!A21)</f>
        <v>A24</v>
      </c>
      <c r="B22" s="30" t="str">
        <f>IF(ISBLANK('Team Names'!B21), "", 'Team Names'!B21)</f>
        <v>Dommerich Elementary-Dommerich Chiefs</v>
      </c>
      <c r="C22" s="13"/>
      <c r="D22" s="16"/>
      <c r="E22" s="15"/>
      <c r="F22" s="16"/>
      <c r="G22" s="10" t="str">
        <f t="shared" si="7"/>
        <v>P</v>
      </c>
      <c r="H22" s="13"/>
      <c r="I22" s="16"/>
      <c r="J22" s="15"/>
      <c r="K22" s="16"/>
      <c r="L22" s="18" t="str">
        <f t="shared" si="8"/>
        <v>P</v>
      </c>
      <c r="M22" s="19" t="str">
        <f t="shared" si="0"/>
        <v>P</v>
      </c>
      <c r="N22" s="17" t="str">
        <f t="shared" si="1"/>
        <v>2</v>
      </c>
      <c r="O22" s="17" t="str">
        <f t="shared" si="2"/>
        <v>y</v>
      </c>
      <c r="P22" s="16"/>
      <c r="Q22" s="19" t="str">
        <f t="shared" si="3"/>
        <v>P</v>
      </c>
      <c r="R22" s="20"/>
      <c r="T22" s="34" t="str">
        <f t="shared" si="4"/>
        <v>P</v>
      </c>
      <c r="U22" s="32" t="str">
        <f t="shared" si="5"/>
        <v>2</v>
      </c>
      <c r="V22" s="33">
        <f t="shared" si="6"/>
        <v>0</v>
      </c>
    </row>
    <row r="23" spans="1:22" x14ac:dyDescent="0.25">
      <c r="A23" s="29" t="str">
        <f>IF(ISBLANK('Team Names'!A22), "", 'Team Names'!A22)</f>
        <v>A25</v>
      </c>
      <c r="B23" s="30" t="str">
        <f>IF(ISBLANK('Team Names'!B22), "", 'Team Names'!B22)</f>
        <v>Out-of-Door Academy-ODA 1</v>
      </c>
      <c r="C23" s="13"/>
      <c r="D23" s="16"/>
      <c r="E23" s="15"/>
      <c r="F23" s="16"/>
      <c r="G23" s="10" t="str">
        <f t="shared" si="7"/>
        <v>P</v>
      </c>
      <c r="H23" s="13"/>
      <c r="I23" s="16"/>
      <c r="J23" s="15"/>
      <c r="K23" s="16"/>
      <c r="L23" s="18" t="str">
        <f t="shared" si="8"/>
        <v>P</v>
      </c>
      <c r="M23" s="19" t="str">
        <f t="shared" si="0"/>
        <v>P</v>
      </c>
      <c r="N23" s="17" t="str">
        <f t="shared" si="1"/>
        <v>2</v>
      </c>
      <c r="O23" s="17" t="str">
        <f t="shared" si="2"/>
        <v>y</v>
      </c>
      <c r="P23" s="16"/>
      <c r="Q23" s="19" t="str">
        <f t="shared" si="3"/>
        <v>P</v>
      </c>
      <c r="R23" s="20"/>
      <c r="T23" s="34" t="str">
        <f t="shared" si="4"/>
        <v>P</v>
      </c>
      <c r="U23" s="32" t="str">
        <f t="shared" si="5"/>
        <v>2</v>
      </c>
      <c r="V23" s="33">
        <f t="shared" si="6"/>
        <v>0</v>
      </c>
    </row>
    <row r="24" spans="1:22" x14ac:dyDescent="0.25">
      <c r="A24" s="29" t="str">
        <f>IF(ISBLANK('Team Names'!A23), "", 'Team Names'!A23)</f>
        <v>A28</v>
      </c>
      <c r="B24" s="30" t="str">
        <f>IF(ISBLANK('Team Names'!B23), "", 'Team Names'!B23)</f>
        <v>Loughman Oaks-Soaring with Science</v>
      </c>
      <c r="C24" s="13"/>
      <c r="D24" s="16"/>
      <c r="E24" s="15"/>
      <c r="F24" s="16"/>
      <c r="G24" s="10" t="str">
        <f t="shared" si="7"/>
        <v>P</v>
      </c>
      <c r="H24" s="13"/>
      <c r="I24" s="16"/>
      <c r="J24" s="15"/>
      <c r="K24" s="16"/>
      <c r="L24" s="18" t="str">
        <f t="shared" si="8"/>
        <v>P</v>
      </c>
      <c r="M24" s="19" t="str">
        <f t="shared" si="0"/>
        <v>P</v>
      </c>
      <c r="N24" s="17" t="str">
        <f t="shared" si="1"/>
        <v>2</v>
      </c>
      <c r="O24" s="17" t="str">
        <f t="shared" si="2"/>
        <v>y</v>
      </c>
      <c r="P24" s="16"/>
      <c r="Q24" s="19" t="str">
        <f t="shared" si="3"/>
        <v>P</v>
      </c>
      <c r="R24" s="20"/>
      <c r="T24" s="34" t="str">
        <f t="shared" si="4"/>
        <v>P</v>
      </c>
      <c r="U24" s="32" t="str">
        <f t="shared" si="5"/>
        <v>2</v>
      </c>
      <c r="V24" s="33">
        <f t="shared" si="6"/>
        <v>0</v>
      </c>
    </row>
    <row r="25" spans="1:22" x14ac:dyDescent="0.25">
      <c r="A25" s="29" t="str">
        <f>IF(ISBLANK('Team Names'!A24), "", 'Team Names'!A24)</f>
        <v>A29</v>
      </c>
      <c r="B25" s="30" t="str">
        <f>IF(ISBLANK('Team Names'!B24), "", 'Team Names'!B24)</f>
        <v>Blankner-Blankner Bulldogs - Team B</v>
      </c>
      <c r="C25" s="13"/>
      <c r="D25" s="16"/>
      <c r="E25" s="15"/>
      <c r="F25" s="16"/>
      <c r="G25" s="10" t="str">
        <f t="shared" si="7"/>
        <v>P</v>
      </c>
      <c r="H25" s="13"/>
      <c r="I25" s="16"/>
      <c r="J25" s="15"/>
      <c r="K25" s="16"/>
      <c r="L25" s="18" t="str">
        <f t="shared" si="8"/>
        <v>P</v>
      </c>
      <c r="M25" s="19" t="str">
        <f t="shared" si="0"/>
        <v>P</v>
      </c>
      <c r="N25" s="17" t="str">
        <f t="shared" si="1"/>
        <v>2</v>
      </c>
      <c r="O25" s="17" t="str">
        <f t="shared" si="2"/>
        <v>y</v>
      </c>
      <c r="P25" s="16"/>
      <c r="Q25" s="19" t="str">
        <f t="shared" si="3"/>
        <v>P</v>
      </c>
      <c r="R25" s="20"/>
      <c r="T25" s="34" t="str">
        <f t="shared" si="4"/>
        <v>P</v>
      </c>
      <c r="U25" s="32" t="str">
        <f t="shared" si="5"/>
        <v>2</v>
      </c>
      <c r="V25" s="33">
        <f t="shared" si="6"/>
        <v>0</v>
      </c>
    </row>
    <row r="26" spans="1:22" x14ac:dyDescent="0.25">
      <c r="A26" s="29" t="str">
        <f>IF(ISBLANK('Team Names'!A25), "", 'Team Names'!A25)</f>
        <v>A30</v>
      </c>
      <c r="B26" s="30" t="str">
        <f>IF(ISBLANK('Team Names'!B25), "", 'Team Names'!B25)</f>
        <v>Blankner-Blankner Bulldogs - Team A</v>
      </c>
      <c r="C26" s="13"/>
      <c r="D26" s="16"/>
      <c r="E26" s="15"/>
      <c r="F26" s="16"/>
      <c r="G26" s="10" t="str">
        <f t="shared" si="7"/>
        <v>P</v>
      </c>
      <c r="H26" s="13"/>
      <c r="I26" s="16"/>
      <c r="J26" s="15"/>
      <c r="K26" s="16"/>
      <c r="L26" s="18" t="str">
        <f t="shared" si="8"/>
        <v>P</v>
      </c>
      <c r="M26" s="19" t="str">
        <f t="shared" si="0"/>
        <v>P</v>
      </c>
      <c r="N26" s="17" t="str">
        <f t="shared" si="1"/>
        <v>2</v>
      </c>
      <c r="O26" s="17" t="str">
        <f t="shared" si="2"/>
        <v>y</v>
      </c>
      <c r="P26" s="16"/>
      <c r="Q26" s="19" t="str">
        <f t="shared" si="3"/>
        <v>P</v>
      </c>
      <c r="R26" s="20"/>
      <c r="T26" s="34" t="str">
        <f t="shared" si="4"/>
        <v>P</v>
      </c>
      <c r="U26" s="32" t="str">
        <f t="shared" si="5"/>
        <v>2</v>
      </c>
      <c r="V26" s="33">
        <f t="shared" si="6"/>
        <v>0</v>
      </c>
    </row>
    <row r="27" spans="1:22" x14ac:dyDescent="0.25">
      <c r="A27" s="29" t="str">
        <f>IF(ISBLANK('Team Names'!A26), "", 'Team Names'!A26)</f>
        <v>A31</v>
      </c>
      <c r="B27" s="30" t="str">
        <f>IF(ISBLANK('Team Names'!B26), "", 'Team Names'!B26)</f>
        <v>Princeton Elementary-Princeton Panthers</v>
      </c>
      <c r="C27" s="13"/>
      <c r="D27" s="16"/>
      <c r="E27" s="15"/>
      <c r="F27" s="16"/>
      <c r="G27" s="10" t="str">
        <f t="shared" si="7"/>
        <v>P</v>
      </c>
      <c r="H27" s="13"/>
      <c r="I27" s="16"/>
      <c r="J27" s="15"/>
      <c r="K27" s="16"/>
      <c r="L27" s="18" t="str">
        <f t="shared" si="8"/>
        <v>P</v>
      </c>
      <c r="M27" s="19" t="str">
        <f t="shared" si="0"/>
        <v>P</v>
      </c>
      <c r="N27" s="17" t="str">
        <f t="shared" si="1"/>
        <v>2</v>
      </c>
      <c r="O27" s="17" t="str">
        <f t="shared" si="2"/>
        <v>y</v>
      </c>
      <c r="P27" s="16"/>
      <c r="Q27" s="19" t="str">
        <f t="shared" si="3"/>
        <v>P</v>
      </c>
      <c r="R27" s="20"/>
      <c r="T27" s="34" t="str">
        <f t="shared" si="4"/>
        <v>P</v>
      </c>
      <c r="U27" s="32" t="str">
        <f t="shared" si="5"/>
        <v>2</v>
      </c>
      <c r="V27" s="33">
        <f t="shared" si="6"/>
        <v>0</v>
      </c>
    </row>
    <row r="28" spans="1:22" x14ac:dyDescent="0.25">
      <c r="A28" s="29" t="str">
        <f>IF(ISBLANK('Team Names'!A27), "", 'Team Names'!A27)</f>
        <v>A32</v>
      </c>
      <c r="B28" s="30" t="str">
        <f>IF(ISBLANK('Team Names'!B27), "", 'Team Names'!B27)</f>
        <v>Moss Park Elementary-Big Brain Theory 1</v>
      </c>
      <c r="C28" s="13"/>
      <c r="D28" s="16"/>
      <c r="E28" s="15"/>
      <c r="F28" s="16"/>
      <c r="G28" s="10" t="str">
        <f t="shared" si="7"/>
        <v>P</v>
      </c>
      <c r="H28" s="13"/>
      <c r="I28" s="16"/>
      <c r="J28" s="15"/>
      <c r="K28" s="16"/>
      <c r="L28" s="18" t="str">
        <f t="shared" si="8"/>
        <v>P</v>
      </c>
      <c r="M28" s="19" t="str">
        <f t="shared" si="0"/>
        <v>P</v>
      </c>
      <c r="N28" s="17" t="str">
        <f t="shared" si="1"/>
        <v>2</v>
      </c>
      <c r="O28" s="17" t="str">
        <f t="shared" si="2"/>
        <v>y</v>
      </c>
      <c r="P28" s="16"/>
      <c r="Q28" s="19" t="str">
        <f t="shared" si="3"/>
        <v>P</v>
      </c>
      <c r="R28" s="20"/>
      <c r="T28" s="34" t="str">
        <f t="shared" si="4"/>
        <v>P</v>
      </c>
      <c r="U28" s="32" t="str">
        <f t="shared" si="5"/>
        <v>2</v>
      </c>
      <c r="V28" s="33">
        <f t="shared" si="6"/>
        <v>0</v>
      </c>
    </row>
    <row r="29" spans="1:22" x14ac:dyDescent="0.25">
      <c r="A29" s="29" t="str">
        <f>IF(ISBLANK('Team Names'!A28), "", 'Team Names'!A28)</f>
        <v>A33</v>
      </c>
      <c r="B29" s="30" t="str">
        <f>IF(ISBLANK('Team Names'!B28), "", 'Team Names'!B28)</f>
        <v>Moss Park Elementary-Big Brain Theory 2</v>
      </c>
      <c r="C29" s="13"/>
      <c r="D29" s="16"/>
      <c r="E29" s="15"/>
      <c r="F29" s="16"/>
      <c r="G29" s="10" t="str">
        <f t="shared" si="7"/>
        <v>P</v>
      </c>
      <c r="H29" s="13"/>
      <c r="I29" s="16"/>
      <c r="J29" s="15"/>
      <c r="K29" s="16"/>
      <c r="L29" s="18" t="str">
        <f t="shared" si="8"/>
        <v>P</v>
      </c>
      <c r="M29" s="19" t="str">
        <f t="shared" si="0"/>
        <v>P</v>
      </c>
      <c r="N29" s="17" t="str">
        <f t="shared" si="1"/>
        <v>2</v>
      </c>
      <c r="O29" s="17" t="str">
        <f t="shared" si="2"/>
        <v>y</v>
      </c>
      <c r="P29" s="16"/>
      <c r="Q29" s="19" t="str">
        <f t="shared" si="3"/>
        <v>P</v>
      </c>
      <c r="R29" s="20"/>
      <c r="T29" s="34" t="str">
        <f t="shared" si="4"/>
        <v>P</v>
      </c>
      <c r="U29" s="32" t="str">
        <f t="shared" si="5"/>
        <v>2</v>
      </c>
      <c r="V29" s="33">
        <f t="shared" si="6"/>
        <v>0</v>
      </c>
    </row>
    <row r="30" spans="1:22" x14ac:dyDescent="0.25">
      <c r="A30" s="29" t="str">
        <f>IF(ISBLANK('Team Names'!A29), "", 'Team Names'!A29)</f>
        <v>A37</v>
      </c>
      <c r="B30" s="30" t="str">
        <f>IF(ISBLANK('Team Names'!B29), "", 'Team Names'!B29)</f>
        <v>Henderson Hammock Charter School-Henderson Hammock Hawks</v>
      </c>
      <c r="C30" s="13"/>
      <c r="D30" s="16"/>
      <c r="E30" s="15"/>
      <c r="F30" s="16"/>
      <c r="G30" s="10" t="str">
        <f t="shared" si="7"/>
        <v>P</v>
      </c>
      <c r="H30" s="13"/>
      <c r="I30" s="16"/>
      <c r="J30" s="15"/>
      <c r="K30" s="16"/>
      <c r="L30" s="18" t="str">
        <f t="shared" si="8"/>
        <v>P</v>
      </c>
      <c r="M30" s="19" t="str">
        <f t="shared" si="0"/>
        <v>P</v>
      </c>
      <c r="N30" s="17" t="str">
        <f t="shared" si="1"/>
        <v>2</v>
      </c>
      <c r="O30" s="17" t="str">
        <f t="shared" si="2"/>
        <v>y</v>
      </c>
      <c r="P30" s="16"/>
      <c r="Q30" s="19" t="str">
        <f t="shared" si="3"/>
        <v>P</v>
      </c>
      <c r="R30" s="20"/>
      <c r="T30" s="34" t="str">
        <f t="shared" si="4"/>
        <v>P</v>
      </c>
      <c r="U30" s="32" t="str">
        <f t="shared" si="5"/>
        <v>2</v>
      </c>
      <c r="V30" s="33">
        <f t="shared" si="6"/>
        <v>0</v>
      </c>
    </row>
    <row r="31" spans="1:22" x14ac:dyDescent="0.25">
      <c r="A31" s="29" t="str">
        <f>IF(ISBLANK('Team Names'!A30), "", 'Team Names'!A30)</f>
        <v>A38</v>
      </c>
      <c r="B31" s="30" t="str">
        <f>IF(ISBLANK('Team Names'!B30), "", 'Team Names'!B30)</f>
        <v>Discovery Academy of Science-DAS Tigers</v>
      </c>
      <c r="C31" s="13"/>
      <c r="D31" s="16"/>
      <c r="E31" s="15"/>
      <c r="F31" s="16"/>
      <c r="G31" s="10" t="str">
        <f t="shared" si="7"/>
        <v>P</v>
      </c>
      <c r="H31" s="13"/>
      <c r="I31" s="16"/>
      <c r="J31" s="15"/>
      <c r="K31" s="16"/>
      <c r="L31" s="18" t="str">
        <f t="shared" si="8"/>
        <v>P</v>
      </c>
      <c r="M31" s="19" t="str">
        <f t="shared" si="0"/>
        <v>P</v>
      </c>
      <c r="N31" s="17" t="str">
        <f t="shared" si="1"/>
        <v>2</v>
      </c>
      <c r="O31" s="17" t="str">
        <f t="shared" si="2"/>
        <v>y</v>
      </c>
      <c r="P31" s="16"/>
      <c r="Q31" s="19" t="str">
        <f t="shared" si="3"/>
        <v>P</v>
      </c>
      <c r="R31" s="20"/>
      <c r="T31" s="34" t="str">
        <f t="shared" si="4"/>
        <v>P</v>
      </c>
      <c r="U31" s="32" t="str">
        <f t="shared" si="5"/>
        <v>2</v>
      </c>
      <c r="V31" s="33">
        <f t="shared" si="6"/>
        <v>0</v>
      </c>
    </row>
    <row r="32" spans="1:22" x14ac:dyDescent="0.25">
      <c r="A32" s="29" t="str">
        <f>IF(ISBLANK('Team Names'!A31), "", 'Team Names'!A31)</f>
        <v>A39</v>
      </c>
      <c r="B32" s="30" t="str">
        <f>IF(ISBLANK('Team Names'!B31), "", 'Team Names'!B31)</f>
        <v>Discovery Academy of Science-DAS Tigers</v>
      </c>
      <c r="C32" s="13"/>
      <c r="D32" s="16"/>
      <c r="E32" s="15"/>
      <c r="F32" s="16"/>
      <c r="G32" s="10" t="str">
        <f t="shared" si="7"/>
        <v>P</v>
      </c>
      <c r="H32" s="13"/>
      <c r="I32" s="16"/>
      <c r="J32" s="15"/>
      <c r="K32" s="16"/>
      <c r="L32" s="18" t="str">
        <f t="shared" si="8"/>
        <v>P</v>
      </c>
      <c r="M32" s="19" t="str">
        <f t="shared" si="0"/>
        <v>P</v>
      </c>
      <c r="N32" s="17" t="str">
        <f t="shared" si="1"/>
        <v>2</v>
      </c>
      <c r="O32" s="17" t="str">
        <f t="shared" si="2"/>
        <v>y</v>
      </c>
      <c r="P32" s="16"/>
      <c r="Q32" s="19" t="str">
        <f t="shared" si="3"/>
        <v>P</v>
      </c>
      <c r="R32" s="20"/>
      <c r="T32" s="34" t="str">
        <f t="shared" si="4"/>
        <v>P</v>
      </c>
      <c r="U32" s="32" t="str">
        <f t="shared" si="5"/>
        <v>2</v>
      </c>
      <c r="V32" s="33">
        <f t="shared" si="6"/>
        <v>0</v>
      </c>
    </row>
    <row r="33" spans="1:22" x14ac:dyDescent="0.25">
      <c r="A33" s="29" t="str">
        <f>IF(ISBLANK('Team Names'!A32), "", 'Team Names'!A32)</f>
        <v>A40</v>
      </c>
      <c r="B33" s="30" t="str">
        <f>IF(ISBLANK('Team Names'!B32), "", 'Team Names'!B32)</f>
        <v>RCMA Wimauma Academy-RCMA Dolphins</v>
      </c>
      <c r="C33" s="13"/>
      <c r="D33" s="16"/>
      <c r="E33" s="15"/>
      <c r="F33" s="16"/>
      <c r="G33" s="10" t="str">
        <f t="shared" si="7"/>
        <v>P</v>
      </c>
      <c r="H33" s="13"/>
      <c r="I33" s="16"/>
      <c r="J33" s="15"/>
      <c r="K33" s="16"/>
      <c r="L33" s="18" t="str">
        <f t="shared" si="8"/>
        <v>P</v>
      </c>
      <c r="M33" s="19" t="str">
        <f t="shared" si="0"/>
        <v>P</v>
      </c>
      <c r="N33" s="17" t="str">
        <f t="shared" si="1"/>
        <v>2</v>
      </c>
      <c r="O33" s="17" t="str">
        <f t="shared" si="2"/>
        <v>y</v>
      </c>
      <c r="P33" s="16"/>
      <c r="Q33" s="19" t="str">
        <f t="shared" si="3"/>
        <v>P</v>
      </c>
      <c r="R33" s="20"/>
      <c r="T33" s="34" t="str">
        <f t="shared" si="4"/>
        <v>P</v>
      </c>
      <c r="U33" s="32" t="str">
        <f t="shared" si="5"/>
        <v>2</v>
      </c>
      <c r="V33" s="33">
        <f t="shared" si="6"/>
        <v>0</v>
      </c>
    </row>
    <row r="34" spans="1:22" x14ac:dyDescent="0.25">
      <c r="A34" s="29" t="str">
        <f>IF(ISBLANK('Team Names'!A33), "", 'Team Names'!A33)</f>
        <v>A41</v>
      </c>
      <c r="B34" s="30" t="str">
        <f>IF(ISBLANK('Team Names'!B33), "", 'Team Names'!B33)</f>
        <v>Sawgrass Bay Elementary-SBE Bobcats</v>
      </c>
      <c r="C34" s="13"/>
      <c r="D34" s="16"/>
      <c r="E34" s="15"/>
      <c r="F34" s="16"/>
      <c r="G34" s="10" t="str">
        <f t="shared" si="7"/>
        <v>P</v>
      </c>
      <c r="H34" s="13"/>
      <c r="I34" s="16"/>
      <c r="J34" s="15"/>
      <c r="K34" s="16"/>
      <c r="L34" s="18" t="str">
        <f t="shared" si="8"/>
        <v>P</v>
      </c>
      <c r="M34" s="19" t="str">
        <f t="shared" si="0"/>
        <v>P</v>
      </c>
      <c r="N34" s="17" t="str">
        <f t="shared" si="1"/>
        <v>2</v>
      </c>
      <c r="O34" s="17" t="str">
        <f t="shared" si="2"/>
        <v>y</v>
      </c>
      <c r="P34" s="16"/>
      <c r="Q34" s="19" t="str">
        <f t="shared" si="3"/>
        <v>P</v>
      </c>
      <c r="R34" s="20"/>
      <c r="T34" s="34" t="str">
        <f t="shared" si="4"/>
        <v>P</v>
      </c>
      <c r="U34" s="32" t="str">
        <f t="shared" si="5"/>
        <v>2</v>
      </c>
      <c r="V34" s="33">
        <f t="shared" si="6"/>
        <v>0</v>
      </c>
    </row>
    <row r="35" spans="1:22" x14ac:dyDescent="0.25">
      <c r="A35" s="29" t="str">
        <f>IF(ISBLANK('Team Names'!A34), "", 'Team Names'!A34)</f>
        <v>A42</v>
      </c>
      <c r="B35" s="30" t="str">
        <f>IF(ISBLANK('Team Names'!B34), "", 'Team Names'!B34)</f>
        <v>Fern Creek Elementary-Fern Creek</v>
      </c>
      <c r="C35" s="13"/>
      <c r="D35" s="16"/>
      <c r="E35" s="15"/>
      <c r="F35" s="16"/>
      <c r="G35" s="10" t="str">
        <f t="shared" si="7"/>
        <v>P</v>
      </c>
      <c r="H35" s="13"/>
      <c r="I35" s="16"/>
      <c r="J35" s="15"/>
      <c r="K35" s="16"/>
      <c r="L35" s="18" t="str">
        <f t="shared" si="8"/>
        <v>P</v>
      </c>
      <c r="M35" s="19" t="str">
        <f t="shared" si="0"/>
        <v>P</v>
      </c>
      <c r="N35" s="17" t="str">
        <f t="shared" si="1"/>
        <v>2</v>
      </c>
      <c r="O35" s="17" t="str">
        <f t="shared" si="2"/>
        <v>y</v>
      </c>
      <c r="P35" s="16"/>
      <c r="Q35" s="19" t="str">
        <f t="shared" si="3"/>
        <v>P</v>
      </c>
      <c r="R35" s="20"/>
      <c r="T35" s="34" t="str">
        <f t="shared" si="4"/>
        <v>P</v>
      </c>
      <c r="U35" s="32" t="str">
        <f t="shared" si="5"/>
        <v>2</v>
      </c>
      <c r="V35" s="33">
        <f t="shared" si="6"/>
        <v>0</v>
      </c>
    </row>
    <row r="36" spans="1:22" x14ac:dyDescent="0.25">
      <c r="A36" s="29" t="str">
        <f>IF(ISBLANK('Team Names'!A35), "", 'Team Names'!A35)</f>
        <v>A43</v>
      </c>
      <c r="B36" s="30" t="str">
        <f>IF(ISBLANK('Team Names'!B35), "", 'Team Names'!B35)</f>
        <v>Fern Creek Elementary-Fern Creek 2</v>
      </c>
      <c r="C36" s="13"/>
      <c r="D36" s="16"/>
      <c r="E36" s="15"/>
      <c r="F36" s="16"/>
      <c r="G36" s="10" t="str">
        <f t="shared" si="7"/>
        <v>P</v>
      </c>
      <c r="H36" s="13"/>
      <c r="I36" s="16"/>
      <c r="J36" s="15"/>
      <c r="K36" s="16"/>
      <c r="L36" s="18" t="str">
        <f t="shared" si="8"/>
        <v>P</v>
      </c>
      <c r="M36" s="19" t="str">
        <f t="shared" si="0"/>
        <v>P</v>
      </c>
      <c r="N36" s="17" t="str">
        <f t="shared" si="1"/>
        <v>2</v>
      </c>
      <c r="O36" s="17" t="str">
        <f t="shared" si="2"/>
        <v>y</v>
      </c>
      <c r="P36" s="16"/>
      <c r="Q36" s="19" t="str">
        <f t="shared" si="3"/>
        <v>P</v>
      </c>
      <c r="R36" s="20"/>
      <c r="T36" s="34" t="str">
        <f t="shared" si="4"/>
        <v>P</v>
      </c>
      <c r="U36" s="32" t="str">
        <f t="shared" si="5"/>
        <v>2</v>
      </c>
      <c r="V36" s="33">
        <f t="shared" si="6"/>
        <v>0</v>
      </c>
    </row>
    <row r="37" spans="1:22" x14ac:dyDescent="0.25">
      <c r="A37" s="29" t="str">
        <f>IF(ISBLANK('Team Names'!A36), "", 'Team Names'!A36)</f>
        <v>A46</v>
      </c>
      <c r="B37" s="30" t="str">
        <f>IF(ISBLANK('Team Names'!B36), "", 'Team Names'!B36)</f>
        <v>The Willow School-Tesla</v>
      </c>
      <c r="C37" s="13"/>
      <c r="D37" s="16"/>
      <c r="E37" s="15"/>
      <c r="F37" s="16"/>
      <c r="G37" s="10" t="str">
        <f t="shared" si="7"/>
        <v>P</v>
      </c>
      <c r="H37" s="13"/>
      <c r="I37" s="16"/>
      <c r="J37" s="15"/>
      <c r="K37" s="16"/>
      <c r="L37" s="18" t="str">
        <f t="shared" si="8"/>
        <v>P</v>
      </c>
      <c r="M37" s="19" t="str">
        <f t="shared" si="0"/>
        <v>P</v>
      </c>
      <c r="N37" s="17" t="str">
        <f t="shared" si="1"/>
        <v>2</v>
      </c>
      <c r="O37" s="17" t="str">
        <f t="shared" si="2"/>
        <v>y</v>
      </c>
      <c r="P37" s="16"/>
      <c r="Q37" s="19" t="str">
        <f t="shared" si="3"/>
        <v>P</v>
      </c>
      <c r="R37" s="20"/>
      <c r="T37" s="34" t="str">
        <f t="shared" si="4"/>
        <v>P</v>
      </c>
      <c r="U37" s="32" t="str">
        <f t="shared" si="5"/>
        <v>2</v>
      </c>
      <c r="V37" s="33">
        <f t="shared" si="6"/>
        <v>0</v>
      </c>
    </row>
    <row r="38" spans="1:22" x14ac:dyDescent="0.25">
      <c r="A38" s="29" t="str">
        <f>IF(ISBLANK('Team Names'!A37), "", 'Team Names'!A37)</f>
        <v>A47</v>
      </c>
      <c r="B38" s="30" t="str">
        <f>IF(ISBLANK('Team Names'!B37), "", 'Team Names'!B37)</f>
        <v>The Willow School-Willow Team Archimedes</v>
      </c>
      <c r="C38" s="13"/>
      <c r="D38" s="16"/>
      <c r="E38" s="15"/>
      <c r="F38" s="16"/>
      <c r="G38" s="10" t="str">
        <f t="shared" si="7"/>
        <v>P</v>
      </c>
      <c r="H38" s="13"/>
      <c r="I38" s="16"/>
      <c r="J38" s="15"/>
      <c r="K38" s="16"/>
      <c r="L38" s="18" t="str">
        <f t="shared" si="8"/>
        <v>P</v>
      </c>
      <c r="M38" s="19" t="str">
        <f t="shared" si="0"/>
        <v>P</v>
      </c>
      <c r="N38" s="17" t="str">
        <f t="shared" si="1"/>
        <v>2</v>
      </c>
      <c r="O38" s="17" t="str">
        <f t="shared" si="2"/>
        <v>y</v>
      </c>
      <c r="P38" s="16"/>
      <c r="Q38" s="19" t="str">
        <f t="shared" si="3"/>
        <v>P</v>
      </c>
      <c r="R38" s="20"/>
      <c r="T38" s="34" t="str">
        <f t="shared" si="4"/>
        <v>P</v>
      </c>
      <c r="U38" s="32" t="str">
        <f t="shared" si="5"/>
        <v>2</v>
      </c>
      <c r="V38" s="33">
        <f t="shared" si="6"/>
        <v>0</v>
      </c>
    </row>
    <row r="39" spans="1:22" x14ac:dyDescent="0.25">
      <c r="A39" s="29" t="str">
        <f>IF(ISBLANK('Team Names'!A38), "", 'Team Names'!A38)</f>
        <v>A48</v>
      </c>
      <c r="B39" s="30" t="str">
        <f>IF(ISBLANK('Team Names'!B38), "", 'Team Names'!B38)</f>
        <v>Wetherbee Elementary-Buzzing Scientist</v>
      </c>
      <c r="C39" s="13"/>
      <c r="D39" s="16"/>
      <c r="E39" s="15"/>
      <c r="F39" s="16"/>
      <c r="G39" s="10" t="str">
        <f t="shared" si="7"/>
        <v>P</v>
      </c>
      <c r="H39" s="13"/>
      <c r="I39" s="16"/>
      <c r="J39" s="15"/>
      <c r="K39" s="16"/>
      <c r="L39" s="18" t="str">
        <f t="shared" si="8"/>
        <v>P</v>
      </c>
      <c r="M39" s="19" t="str">
        <f t="shared" si="0"/>
        <v>P</v>
      </c>
      <c r="N39" s="17" t="str">
        <f t="shared" si="1"/>
        <v>2</v>
      </c>
      <c r="O39" s="17" t="str">
        <f t="shared" si="2"/>
        <v>y</v>
      </c>
      <c r="P39" s="16"/>
      <c r="Q39" s="19" t="str">
        <f t="shared" si="3"/>
        <v>P</v>
      </c>
      <c r="R39" s="20"/>
      <c r="T39" s="34" t="str">
        <f t="shared" si="4"/>
        <v>P</v>
      </c>
      <c r="U39" s="32" t="str">
        <f t="shared" si="5"/>
        <v>2</v>
      </c>
      <c r="V39" s="33">
        <f t="shared" si="6"/>
        <v>0</v>
      </c>
    </row>
    <row r="40" spans="1:22" x14ac:dyDescent="0.25">
      <c r="A40" s="29" t="str">
        <f>IF(ISBLANK('Team Names'!A39), "", 'Team Names'!A39)</f>
        <v>A51</v>
      </c>
      <c r="B40" s="30" t="str">
        <f>IF(ISBLANK('Team Names'!B39), "", 'Team Names'!B39)</f>
        <v>Step By Step Learning Academy -Monster Club</v>
      </c>
      <c r="C40" s="13"/>
      <c r="D40" s="16"/>
      <c r="E40" s="15"/>
      <c r="F40" s="16"/>
      <c r="G40" s="10" t="str">
        <f t="shared" si="7"/>
        <v>P</v>
      </c>
      <c r="H40" s="13"/>
      <c r="I40" s="16"/>
      <c r="J40" s="15"/>
      <c r="K40" s="16"/>
      <c r="L40" s="18" t="str">
        <f t="shared" si="8"/>
        <v>P</v>
      </c>
      <c r="M40" s="19" t="str">
        <f t="shared" si="0"/>
        <v>P</v>
      </c>
      <c r="N40" s="17" t="str">
        <f t="shared" si="1"/>
        <v>2</v>
      </c>
      <c r="O40" s="17" t="str">
        <f t="shared" si="2"/>
        <v>y</v>
      </c>
      <c r="P40" s="16"/>
      <c r="Q40" s="19" t="str">
        <f t="shared" si="3"/>
        <v>P</v>
      </c>
      <c r="R40" s="20"/>
      <c r="T40" s="34" t="str">
        <f t="shared" si="4"/>
        <v>P</v>
      </c>
      <c r="U40" s="32" t="str">
        <f t="shared" si="5"/>
        <v>2</v>
      </c>
      <c r="V40" s="33">
        <f t="shared" si="6"/>
        <v>0</v>
      </c>
    </row>
    <row r="41" spans="1:22" x14ac:dyDescent="0.25">
      <c r="A41" s="29" t="str">
        <f>IF(ISBLANK('Team Names'!A40), "", 'Team Names'!A40)</f>
        <v>A52</v>
      </c>
      <c r="B41" s="30" t="str">
        <f>IF(ISBLANK('Team Names'!B40), "", 'Team Names'!B40)</f>
        <v>Hillcrest Elementary -Hillcrest Heroes</v>
      </c>
      <c r="C41" s="13"/>
      <c r="D41" s="16"/>
      <c r="E41" s="15"/>
      <c r="F41" s="16"/>
      <c r="G41" s="10" t="str">
        <f t="shared" si="7"/>
        <v>P</v>
      </c>
      <c r="H41" s="13"/>
      <c r="I41" s="16"/>
      <c r="J41" s="15"/>
      <c r="K41" s="16"/>
      <c r="L41" s="18" t="str">
        <f t="shared" si="8"/>
        <v>P</v>
      </c>
      <c r="M41" s="19" t="str">
        <f t="shared" si="0"/>
        <v>P</v>
      </c>
      <c r="N41" s="17" t="str">
        <f t="shared" si="1"/>
        <v>2</v>
      </c>
      <c r="O41" s="17" t="str">
        <f t="shared" si="2"/>
        <v>y</v>
      </c>
      <c r="P41" s="16"/>
      <c r="Q41" s="19" t="str">
        <f t="shared" si="3"/>
        <v>P</v>
      </c>
      <c r="R41" s="20"/>
      <c r="T41" s="34" t="str">
        <f t="shared" si="4"/>
        <v>P</v>
      </c>
      <c r="U41" s="32" t="str">
        <f t="shared" si="5"/>
        <v>2</v>
      </c>
      <c r="V41" s="33">
        <f t="shared" si="6"/>
        <v>0</v>
      </c>
    </row>
    <row r="42" spans="1:22" x14ac:dyDescent="0.25">
      <c r="A42" s="29" t="str">
        <f>IF(ISBLANK('Team Names'!A41), "", 'Team Names'!A41)</f>
        <v>A53</v>
      </c>
      <c r="B42" s="30" t="str">
        <f>IF(ISBLANK('Team Names'!B41), "", 'Team Names'!B41)</f>
        <v>Lovell Elementary School-Lovell Innovators II</v>
      </c>
      <c r="C42" s="13"/>
      <c r="D42" s="16"/>
      <c r="E42" s="15"/>
      <c r="F42" s="16"/>
      <c r="G42" s="10" t="str">
        <f t="shared" si="7"/>
        <v>P</v>
      </c>
      <c r="H42" s="13"/>
      <c r="I42" s="16"/>
      <c r="J42" s="15"/>
      <c r="K42" s="16"/>
      <c r="L42" s="18" t="str">
        <f t="shared" si="8"/>
        <v>P</v>
      </c>
      <c r="M42" s="19" t="str">
        <f t="shared" si="0"/>
        <v>P</v>
      </c>
      <c r="N42" s="17" t="str">
        <f t="shared" si="1"/>
        <v>2</v>
      </c>
      <c r="O42" s="17" t="str">
        <f t="shared" si="2"/>
        <v>y</v>
      </c>
      <c r="P42" s="16"/>
      <c r="Q42" s="19" t="str">
        <f t="shared" si="3"/>
        <v>P</v>
      </c>
      <c r="R42" s="20"/>
      <c r="T42" s="34" t="str">
        <f t="shared" si="4"/>
        <v>P</v>
      </c>
      <c r="U42" s="32" t="str">
        <f t="shared" si="5"/>
        <v>2</v>
      </c>
      <c r="V42" s="33">
        <f t="shared" si="6"/>
        <v>0</v>
      </c>
    </row>
    <row r="43" spans="1:22" x14ac:dyDescent="0.25">
      <c r="A43" s="29" t="str">
        <f>IF(ISBLANK('Team Names'!A42), "", 'Team Names'!A42)</f>
        <v>A54</v>
      </c>
      <c r="B43" s="30" t="str">
        <f>IF(ISBLANK('Team Names'!B42), "", 'Team Names'!B42)</f>
        <v>Lovell Elementary School-Lovell Innovators</v>
      </c>
      <c r="C43" s="13"/>
      <c r="D43" s="16"/>
      <c r="E43" s="15"/>
      <c r="F43" s="16"/>
      <c r="G43" s="10" t="str">
        <f t="shared" si="7"/>
        <v>P</v>
      </c>
      <c r="H43" s="13"/>
      <c r="I43" s="16"/>
      <c r="J43" s="15"/>
      <c r="K43" s="16"/>
      <c r="L43" s="18" t="str">
        <f t="shared" si="8"/>
        <v>P</v>
      </c>
      <c r="M43" s="19" t="str">
        <f t="shared" si="0"/>
        <v>P</v>
      </c>
      <c r="N43" s="17" t="str">
        <f t="shared" si="1"/>
        <v>2</v>
      </c>
      <c r="O43" s="17" t="str">
        <f t="shared" si="2"/>
        <v>y</v>
      </c>
      <c r="P43" s="16"/>
      <c r="Q43" s="19" t="str">
        <f t="shared" si="3"/>
        <v>P</v>
      </c>
      <c r="R43" s="20"/>
      <c r="T43" s="34" t="str">
        <f t="shared" si="4"/>
        <v>P</v>
      </c>
      <c r="U43" s="32" t="str">
        <f t="shared" si="5"/>
        <v>2</v>
      </c>
      <c r="V43" s="33">
        <f t="shared" si="6"/>
        <v>0</v>
      </c>
    </row>
    <row r="44" spans="1:22" x14ac:dyDescent="0.25">
      <c r="A44" s="29" t="str">
        <f>IF(ISBLANK('Team Names'!A43), "", 'Team Names'!A43)</f>
        <v>A55</v>
      </c>
      <c r="B44" s="30" t="str">
        <f>IF(ISBLANK('Team Names'!B43), "", 'Team Names'!B43)</f>
        <v>Winegard Elementary School-Winegard Elementary</v>
      </c>
      <c r="C44" s="13"/>
      <c r="D44" s="16"/>
      <c r="E44" s="15"/>
      <c r="F44" s="16"/>
      <c r="G44" s="10" t="str">
        <f t="shared" si="7"/>
        <v>P</v>
      </c>
      <c r="H44" s="13"/>
      <c r="I44" s="16"/>
      <c r="J44" s="15"/>
      <c r="K44" s="16"/>
      <c r="L44" s="18" t="str">
        <f t="shared" si="8"/>
        <v>P</v>
      </c>
      <c r="M44" s="19" t="str">
        <f t="shared" si="0"/>
        <v>P</v>
      </c>
      <c r="N44" s="17" t="str">
        <f t="shared" si="1"/>
        <v>2</v>
      </c>
      <c r="O44" s="17" t="str">
        <f t="shared" si="2"/>
        <v>y</v>
      </c>
      <c r="P44" s="16"/>
      <c r="Q44" s="19" t="str">
        <f t="shared" si="3"/>
        <v>P</v>
      </c>
      <c r="R44" s="20"/>
      <c r="T44" s="34" t="str">
        <f t="shared" si="4"/>
        <v>P</v>
      </c>
      <c r="U44" s="32" t="str">
        <f t="shared" si="5"/>
        <v>2</v>
      </c>
      <c r="V44" s="33">
        <f t="shared" si="6"/>
        <v>0</v>
      </c>
    </row>
    <row r="45" spans="1:22" x14ac:dyDescent="0.25">
      <c r="A45" s="29" t="str">
        <f>IF(ISBLANK('Team Names'!A44), "", 'Team Names'!A44)</f>
        <v>A56</v>
      </c>
      <c r="B45" s="30" t="str">
        <f>IF(ISBLANK('Team Names'!B44), "", 'Team Names'!B44)</f>
        <v>Wolf Lake Elementary-Wolf Pack</v>
      </c>
      <c r="C45" s="13"/>
      <c r="D45" s="16"/>
      <c r="E45" s="15"/>
      <c r="F45" s="16"/>
      <c r="G45" s="10" t="str">
        <f t="shared" si="7"/>
        <v>P</v>
      </c>
      <c r="H45" s="13"/>
      <c r="I45" s="16"/>
      <c r="J45" s="15"/>
      <c r="K45" s="16"/>
      <c r="L45" s="18" t="str">
        <f t="shared" si="8"/>
        <v>P</v>
      </c>
      <c r="M45" s="19" t="str">
        <f t="shared" si="0"/>
        <v>P</v>
      </c>
      <c r="N45" s="17" t="str">
        <f t="shared" si="1"/>
        <v>2</v>
      </c>
      <c r="O45" s="17" t="str">
        <f t="shared" si="2"/>
        <v>y</v>
      </c>
      <c r="P45" s="16"/>
      <c r="Q45" s="19" t="str">
        <f t="shared" si="3"/>
        <v>P</v>
      </c>
      <c r="R45" s="20"/>
      <c r="T45" s="34" t="str">
        <f t="shared" si="4"/>
        <v>P</v>
      </c>
      <c r="U45" s="32" t="str">
        <f t="shared" si="5"/>
        <v>2</v>
      </c>
      <c r="V45" s="33">
        <f t="shared" si="6"/>
        <v>0</v>
      </c>
    </row>
    <row r="46" spans="1:22" x14ac:dyDescent="0.25">
      <c r="A46" s="29" t="str">
        <f>IF(ISBLANK('Team Names'!A45), "", 'Team Names'!A45)</f>
        <v>A57</v>
      </c>
      <c r="B46" s="30" t="str">
        <f>IF(ISBLANK('Team Names'!B45), "", 'Team Names'!B45)</f>
        <v>Windy Ridge K-8-WindyRidge SilverHawks</v>
      </c>
      <c r="C46" s="13"/>
      <c r="D46" s="16"/>
      <c r="E46" s="15"/>
      <c r="F46" s="16"/>
      <c r="G46" s="10" t="str">
        <f t="shared" si="7"/>
        <v>P</v>
      </c>
      <c r="H46" s="13"/>
      <c r="I46" s="16"/>
      <c r="J46" s="15"/>
      <c r="K46" s="16"/>
      <c r="L46" s="18" t="str">
        <f t="shared" si="8"/>
        <v>P</v>
      </c>
      <c r="M46" s="19" t="str">
        <f t="shared" si="0"/>
        <v>P</v>
      </c>
      <c r="N46" s="17" t="str">
        <f t="shared" si="1"/>
        <v>2</v>
      </c>
      <c r="O46" s="17" t="str">
        <f t="shared" si="2"/>
        <v>y</v>
      </c>
      <c r="P46" s="16"/>
      <c r="Q46" s="19" t="str">
        <f t="shared" si="3"/>
        <v>P</v>
      </c>
      <c r="R46" s="20"/>
      <c r="T46" s="34" t="str">
        <f t="shared" si="4"/>
        <v>P</v>
      </c>
      <c r="U46" s="32" t="str">
        <f t="shared" si="5"/>
        <v>2</v>
      </c>
      <c r="V46" s="33">
        <f t="shared" si="6"/>
        <v>0</v>
      </c>
    </row>
    <row r="47" spans="1:22" x14ac:dyDescent="0.25">
      <c r="A47" s="29" t="str">
        <f>IF(ISBLANK('Team Names'!A46), "", 'Team Names'!A46)</f>
        <v>A60</v>
      </c>
      <c r="B47" s="30" t="str">
        <f>IF(ISBLANK('Team Names'!B46), "", 'Team Names'!B46)</f>
        <v>Orlo Vista Elementary-Jaguars</v>
      </c>
      <c r="C47" s="13"/>
      <c r="D47" s="16"/>
      <c r="E47" s="15"/>
      <c r="F47" s="16"/>
      <c r="G47" s="10" t="str">
        <f t="shared" si="7"/>
        <v>P</v>
      </c>
      <c r="H47" s="13"/>
      <c r="I47" s="16"/>
      <c r="J47" s="15"/>
      <c r="K47" s="16"/>
      <c r="L47" s="18" t="str">
        <f t="shared" si="8"/>
        <v>P</v>
      </c>
      <c r="M47" s="19" t="str">
        <f t="shared" si="0"/>
        <v>P</v>
      </c>
      <c r="N47" s="17" t="str">
        <f t="shared" si="1"/>
        <v>2</v>
      </c>
      <c r="O47" s="17" t="str">
        <f t="shared" si="2"/>
        <v>y</v>
      </c>
      <c r="P47" s="16"/>
      <c r="Q47" s="19" t="str">
        <f t="shared" si="3"/>
        <v>P</v>
      </c>
      <c r="R47" s="20"/>
      <c r="T47" s="34" t="str">
        <f t="shared" si="4"/>
        <v>P</v>
      </c>
      <c r="U47" s="32" t="str">
        <f t="shared" si="5"/>
        <v>2</v>
      </c>
      <c r="V47" s="33">
        <f t="shared" si="6"/>
        <v>0</v>
      </c>
    </row>
    <row r="48" spans="1:22" x14ac:dyDescent="0.25">
      <c r="A48" s="29" t="str">
        <f>IF(ISBLANK('Team Names'!A47), "", 'Team Names'!A47)</f>
        <v>A61</v>
      </c>
      <c r="B48" s="30" t="str">
        <f>IF(ISBLANK('Team Names'!B47), "", 'Team Names'!B47)</f>
        <v>River City Science Academy Elementary-RCSA Little Rockets</v>
      </c>
      <c r="C48" s="13"/>
      <c r="D48" s="16"/>
      <c r="E48" s="15"/>
      <c r="F48" s="16"/>
      <c r="G48" s="10" t="str">
        <f t="shared" si="7"/>
        <v>P</v>
      </c>
      <c r="H48" s="13"/>
      <c r="I48" s="16"/>
      <c r="J48" s="15"/>
      <c r="K48" s="16"/>
      <c r="L48" s="18" t="str">
        <f t="shared" si="8"/>
        <v>P</v>
      </c>
      <c r="M48" s="19" t="str">
        <f t="shared" si="0"/>
        <v>P</v>
      </c>
      <c r="N48" s="17" t="str">
        <f t="shared" si="1"/>
        <v>2</v>
      </c>
      <c r="O48" s="17" t="str">
        <f t="shared" si="2"/>
        <v>y</v>
      </c>
      <c r="P48" s="16"/>
      <c r="Q48" s="19" t="str">
        <f t="shared" si="3"/>
        <v>P</v>
      </c>
      <c r="R48" s="20"/>
      <c r="T48" s="34" t="str">
        <f t="shared" si="4"/>
        <v>P</v>
      </c>
      <c r="U48" s="32" t="str">
        <f t="shared" si="5"/>
        <v>2</v>
      </c>
      <c r="V48" s="33">
        <f t="shared" si="6"/>
        <v>0</v>
      </c>
    </row>
    <row r="49" spans="1:22" x14ac:dyDescent="0.25">
      <c r="A49" s="29" t="str">
        <f>IF(ISBLANK('Team Names'!A48), "", 'Team Names'!A48)</f>
        <v>A62</v>
      </c>
      <c r="B49" s="30" t="str">
        <f>IF(ISBLANK('Team Names'!B48), "", 'Team Names'!B48)</f>
        <v>River City Science Academy Innovation-RCSA Innovation</v>
      </c>
      <c r="C49" s="13"/>
      <c r="D49" s="16"/>
      <c r="E49" s="15"/>
      <c r="F49" s="16"/>
      <c r="G49" s="10" t="str">
        <f t="shared" si="7"/>
        <v>P</v>
      </c>
      <c r="H49" s="13"/>
      <c r="I49" s="16"/>
      <c r="J49" s="15"/>
      <c r="K49" s="16"/>
      <c r="L49" s="18" t="str">
        <f t="shared" si="8"/>
        <v>P</v>
      </c>
      <c r="M49" s="19" t="str">
        <f t="shared" si="0"/>
        <v>P</v>
      </c>
      <c r="N49" s="17" t="str">
        <f t="shared" si="1"/>
        <v>2</v>
      </c>
      <c r="O49" s="17" t="str">
        <f t="shared" si="2"/>
        <v>y</v>
      </c>
      <c r="P49" s="16"/>
      <c r="Q49" s="19" t="str">
        <f t="shared" si="3"/>
        <v>P</v>
      </c>
      <c r="R49" s="20"/>
      <c r="T49" s="34" t="str">
        <f t="shared" si="4"/>
        <v>P</v>
      </c>
      <c r="U49" s="32" t="str">
        <f t="shared" si="5"/>
        <v>2</v>
      </c>
      <c r="V49" s="33">
        <f t="shared" si="6"/>
        <v>0</v>
      </c>
    </row>
    <row r="50" spans="1:22" x14ac:dyDescent="0.25">
      <c r="A50" s="29" t="str">
        <f>IF(ISBLANK('Team Names'!A49), "", 'Team Names'!A49)</f>
        <v>A65</v>
      </c>
      <c r="B50" s="30" t="str">
        <f>IF(ISBLANK('Team Names'!B49), "", 'Team Names'!B49)</f>
        <v>Killarney Elementary-Shamrocks</v>
      </c>
      <c r="C50" s="13"/>
      <c r="D50" s="16"/>
      <c r="E50" s="15"/>
      <c r="F50" s="16"/>
      <c r="G50" s="10" t="str">
        <f t="shared" si="7"/>
        <v>P</v>
      </c>
      <c r="H50" s="13"/>
      <c r="I50" s="16"/>
      <c r="J50" s="15"/>
      <c r="K50" s="16"/>
      <c r="L50" s="18" t="str">
        <f t="shared" si="8"/>
        <v>P</v>
      </c>
      <c r="M50" s="19" t="str">
        <f t="shared" si="0"/>
        <v>P</v>
      </c>
      <c r="N50" s="17" t="str">
        <f t="shared" si="1"/>
        <v>2</v>
      </c>
      <c r="O50" s="17" t="str">
        <f t="shared" si="2"/>
        <v>y</v>
      </c>
      <c r="P50" s="16"/>
      <c r="Q50" s="19" t="str">
        <f t="shared" si="3"/>
        <v>P</v>
      </c>
      <c r="R50" s="20"/>
      <c r="T50" s="34" t="str">
        <f t="shared" si="4"/>
        <v>P</v>
      </c>
      <c r="U50" s="32" t="str">
        <f t="shared" si="5"/>
        <v>2</v>
      </c>
      <c r="V50" s="33">
        <f t="shared" si="6"/>
        <v>0</v>
      </c>
    </row>
    <row r="51" spans="1:22" x14ac:dyDescent="0.25">
      <c r="A51" s="29" t="str">
        <f>IF(ISBLANK('Team Names'!A50), "", 'Team Names'!A50)</f>
        <v>A66</v>
      </c>
      <c r="B51" s="30" t="str">
        <f>IF(ISBLANK('Team Names'!B50), "", 'Team Names'!B50)</f>
        <v>Deerwood Elementary-Deerwood Eagles</v>
      </c>
      <c r="C51" s="13"/>
      <c r="D51" s="16"/>
      <c r="E51" s="15"/>
      <c r="F51" s="16"/>
      <c r="G51" s="10" t="str">
        <f t="shared" si="7"/>
        <v>P</v>
      </c>
      <c r="H51" s="13"/>
      <c r="I51" s="16"/>
      <c r="J51" s="15"/>
      <c r="K51" s="16"/>
      <c r="L51" s="18" t="str">
        <f t="shared" si="8"/>
        <v>P</v>
      </c>
      <c r="M51" s="19" t="str">
        <f t="shared" si="0"/>
        <v>P</v>
      </c>
      <c r="N51" s="17" t="str">
        <f t="shared" si="1"/>
        <v>2</v>
      </c>
      <c r="O51" s="17" t="str">
        <f t="shared" si="2"/>
        <v>y</v>
      </c>
      <c r="P51" s="16"/>
      <c r="Q51" s="19" t="str">
        <f t="shared" si="3"/>
        <v>P</v>
      </c>
      <c r="R51" s="20"/>
      <c r="T51" s="34" t="str">
        <f t="shared" si="4"/>
        <v>P</v>
      </c>
      <c r="U51" s="32" t="str">
        <f t="shared" si="5"/>
        <v>2</v>
      </c>
      <c r="V51" s="33">
        <f t="shared" si="6"/>
        <v>0</v>
      </c>
    </row>
    <row r="52" spans="1:22" x14ac:dyDescent="0.25">
      <c r="A52" s="29" t="str">
        <f>IF(ISBLANK('Team Names'!A51), "", 'Team Names'!A51)</f>
        <v>A67</v>
      </c>
      <c r="B52" s="30" t="str">
        <f>IF(ISBLANK('Team Names'!B51), "", 'Team Names'!B51)</f>
        <v>New Springs Schools-New Springs Eagles</v>
      </c>
      <c r="C52" s="13"/>
      <c r="D52" s="16"/>
      <c r="E52" s="15"/>
      <c r="F52" s="16"/>
      <c r="G52" s="10" t="str">
        <f t="shared" si="7"/>
        <v>P</v>
      </c>
      <c r="H52" s="13"/>
      <c r="I52" s="16"/>
      <c r="J52" s="15"/>
      <c r="K52" s="16"/>
      <c r="L52" s="18" t="str">
        <f t="shared" si="8"/>
        <v>P</v>
      </c>
      <c r="M52" s="19" t="str">
        <f t="shared" si="0"/>
        <v>P</v>
      </c>
      <c r="N52" s="17" t="str">
        <f t="shared" si="1"/>
        <v>2</v>
      </c>
      <c r="O52" s="17" t="str">
        <f t="shared" si="2"/>
        <v>y</v>
      </c>
      <c r="P52" s="16"/>
      <c r="Q52" s="19" t="str">
        <f t="shared" si="3"/>
        <v>P</v>
      </c>
      <c r="R52" s="20"/>
      <c r="T52" s="34" t="str">
        <f t="shared" si="4"/>
        <v>P</v>
      </c>
      <c r="U52" s="32" t="str">
        <f t="shared" si="5"/>
        <v>2</v>
      </c>
      <c r="V52" s="33">
        <f t="shared" si="6"/>
        <v>0</v>
      </c>
    </row>
    <row r="53" spans="1:22" x14ac:dyDescent="0.25">
      <c r="A53" s="29" t="str">
        <f>IF(ISBLANK('Team Names'!A52), "", 'Team Names'!A52)</f>
        <v>A68</v>
      </c>
      <c r="B53" s="30" t="str">
        <f>IF(ISBLANK('Team Names'!B52), "", 'Team Names'!B52)</f>
        <v>Sunset Park Elementary-Eagles!</v>
      </c>
      <c r="C53" s="13"/>
      <c r="D53" s="16"/>
      <c r="E53" s="15"/>
      <c r="F53" s="16"/>
      <c r="G53" s="10" t="str">
        <f t="shared" si="7"/>
        <v>P</v>
      </c>
      <c r="H53" s="13"/>
      <c r="I53" s="16"/>
      <c r="J53" s="15"/>
      <c r="K53" s="16"/>
      <c r="L53" s="18" t="str">
        <f t="shared" si="8"/>
        <v>P</v>
      </c>
      <c r="M53" s="19" t="str">
        <f t="shared" si="0"/>
        <v>P</v>
      </c>
      <c r="N53" s="17" t="str">
        <f t="shared" si="1"/>
        <v>2</v>
      </c>
      <c r="O53" s="17" t="str">
        <f t="shared" si="2"/>
        <v>y</v>
      </c>
      <c r="P53" s="16"/>
      <c r="Q53" s="19" t="str">
        <f t="shared" si="3"/>
        <v>P</v>
      </c>
      <c r="R53" s="20"/>
      <c r="T53" s="34" t="str">
        <f t="shared" si="4"/>
        <v>P</v>
      </c>
      <c r="U53" s="32" t="str">
        <f t="shared" si="5"/>
        <v>2</v>
      </c>
      <c r="V53" s="33">
        <f t="shared" si="6"/>
        <v>0</v>
      </c>
    </row>
    <row r="54" spans="1:22" x14ac:dyDescent="0.25">
      <c r="A54" s="29" t="str">
        <f>IF(ISBLANK('Team Names'!A53), "", 'Team Names'!A53)</f>
        <v>A69</v>
      </c>
      <c r="B54" s="30" t="str">
        <f>IF(ISBLANK('Team Names'!B53), "", 'Team Names'!B53)</f>
        <v>Dr. Phillips Elementary -DPES</v>
      </c>
      <c r="C54" s="13"/>
      <c r="D54" s="16"/>
      <c r="E54" s="15"/>
      <c r="F54" s="16"/>
      <c r="G54" s="10" t="str">
        <f t="shared" si="7"/>
        <v>P</v>
      </c>
      <c r="H54" s="13"/>
      <c r="I54" s="16"/>
      <c r="J54" s="15"/>
      <c r="K54" s="16"/>
      <c r="L54" s="18" t="str">
        <f t="shared" si="8"/>
        <v>P</v>
      </c>
      <c r="M54" s="19" t="str">
        <f t="shared" si="0"/>
        <v>P</v>
      </c>
      <c r="N54" s="17" t="str">
        <f t="shared" si="1"/>
        <v>2</v>
      </c>
      <c r="O54" s="17" t="str">
        <f t="shared" si="2"/>
        <v>y</v>
      </c>
      <c r="P54" s="16"/>
      <c r="Q54" s="19" t="str">
        <f t="shared" si="3"/>
        <v>P</v>
      </c>
      <c r="R54" s="20"/>
      <c r="T54" s="34" t="str">
        <f t="shared" si="4"/>
        <v>P</v>
      </c>
      <c r="U54" s="32" t="str">
        <f t="shared" si="5"/>
        <v>2</v>
      </c>
      <c r="V54" s="33">
        <f t="shared" si="6"/>
        <v>0</v>
      </c>
    </row>
    <row r="55" spans="1:22" x14ac:dyDescent="0.25">
      <c r="A55" s="29" t="str">
        <f>IF(ISBLANK('Team Names'!A54), "", 'Team Names'!A54)</f>
        <v>A70</v>
      </c>
      <c r="B55" s="30" t="str">
        <f>IF(ISBLANK('Team Names'!B54), "", 'Team Names'!B54)</f>
        <v>Orlando Science Elementary School-OSES 4</v>
      </c>
      <c r="C55" s="13"/>
      <c r="D55" s="16"/>
      <c r="E55" s="15"/>
      <c r="F55" s="16"/>
      <c r="G55" s="10" t="str">
        <f t="shared" si="7"/>
        <v>P</v>
      </c>
      <c r="H55" s="13"/>
      <c r="I55" s="16"/>
      <c r="J55" s="15"/>
      <c r="K55" s="16"/>
      <c r="L55" s="18" t="str">
        <f t="shared" si="8"/>
        <v>P</v>
      </c>
      <c r="M55" s="19" t="str">
        <f t="shared" si="0"/>
        <v>P</v>
      </c>
      <c r="N55" s="17" t="str">
        <f t="shared" si="1"/>
        <v>2</v>
      </c>
      <c r="O55" s="17" t="str">
        <f t="shared" si="2"/>
        <v>y</v>
      </c>
      <c r="P55" s="16"/>
      <c r="Q55" s="19" t="str">
        <f t="shared" si="3"/>
        <v>P</v>
      </c>
      <c r="R55" s="20"/>
      <c r="T55" s="34" t="str">
        <f t="shared" si="4"/>
        <v>P</v>
      </c>
      <c r="U55" s="32" t="str">
        <f t="shared" si="5"/>
        <v>2</v>
      </c>
      <c r="V55" s="33">
        <f t="shared" si="6"/>
        <v>0</v>
      </c>
    </row>
    <row r="56" spans="1:22" x14ac:dyDescent="0.25">
      <c r="A56" s="29" t="str">
        <f>IF(ISBLANK('Team Names'!A55), "", 'Team Names'!A55)</f>
        <v>A71</v>
      </c>
      <c r="B56" s="30" t="str">
        <f>IF(ISBLANK('Team Names'!B55), "", 'Team Names'!B55)</f>
        <v>StarChild Academy-STEAM Team</v>
      </c>
      <c r="C56" s="13"/>
      <c r="D56" s="16"/>
      <c r="E56" s="15"/>
      <c r="F56" s="16"/>
      <c r="G56" s="10" t="str">
        <f t="shared" ref="G56:G65" si="9">IFERROR(AVERAGE(E56:F56), "P")</f>
        <v>P</v>
      </c>
      <c r="H56" s="13"/>
      <c r="I56" s="16"/>
      <c r="J56" s="15"/>
      <c r="K56" s="16"/>
      <c r="L56" s="18" t="str">
        <f t="shared" ref="L56:L65" si="10">IFERROR(AVERAGE(J56:K56),"P")</f>
        <v>P</v>
      </c>
      <c r="M56" s="19" t="str">
        <f t="shared" ref="M56:M65" si="11">IF(L56&gt;G56,L56,G56)</f>
        <v>P</v>
      </c>
      <c r="N56" s="17" t="str">
        <f t="shared" ref="N56:N65" si="12">IF(AND(C56="y",D56="y", H56="y",I56="y"), IF(AND(G56="P", L56="P"),"2","1"), "2")</f>
        <v>2</v>
      </c>
      <c r="O56" s="17" t="str">
        <f t="shared" ref="O56:O65" si="13">IF(COUNTIF(M$5:M$55,M56)=1,"n", "y")</f>
        <v>y</v>
      </c>
      <c r="P56" s="16"/>
      <c r="Q56" s="19" t="str">
        <f t="shared" ref="Q56:Q65" si="14">IF(G56&gt;L56,L56,G56)</f>
        <v>P</v>
      </c>
      <c r="R56" s="20"/>
      <c r="T56" s="34" t="str">
        <f t="shared" ref="T56:T65" si="15">M56</f>
        <v>P</v>
      </c>
      <c r="U56" s="32" t="str">
        <f t="shared" ref="U56:U65" si="16">N56</f>
        <v>2</v>
      </c>
      <c r="V56" s="33">
        <f t="shared" ref="V56:V65" si="17">R56</f>
        <v>0</v>
      </c>
    </row>
    <row r="57" spans="1:22" x14ac:dyDescent="0.25">
      <c r="A57" s="29" t="str">
        <f>IF(ISBLANK('Team Names'!A56), "", 'Team Names'!A56)</f>
        <v>A72</v>
      </c>
      <c r="B57" s="30" t="str">
        <f>IF(ISBLANK('Team Names'!B56), "", 'Team Names'!B56)</f>
        <v>Sunrise-Sunrise Eagles</v>
      </c>
      <c r="C57" s="13"/>
      <c r="D57" s="16"/>
      <c r="E57" s="15"/>
      <c r="F57" s="16"/>
      <c r="G57" s="10" t="str">
        <f t="shared" si="9"/>
        <v>P</v>
      </c>
      <c r="H57" s="13"/>
      <c r="I57" s="16"/>
      <c r="J57" s="15"/>
      <c r="K57" s="16"/>
      <c r="L57" s="18" t="str">
        <f t="shared" si="10"/>
        <v>P</v>
      </c>
      <c r="M57" s="19" t="str">
        <f t="shared" si="11"/>
        <v>P</v>
      </c>
      <c r="N57" s="17" t="str">
        <f t="shared" si="12"/>
        <v>2</v>
      </c>
      <c r="O57" s="17" t="str">
        <f t="shared" si="13"/>
        <v>y</v>
      </c>
      <c r="P57" s="16"/>
      <c r="Q57" s="19" t="str">
        <f t="shared" si="14"/>
        <v>P</v>
      </c>
      <c r="R57" s="20"/>
      <c r="T57" s="34" t="str">
        <f t="shared" si="15"/>
        <v>P</v>
      </c>
      <c r="U57" s="32" t="str">
        <f t="shared" si="16"/>
        <v>2</v>
      </c>
      <c r="V57" s="33">
        <f t="shared" si="17"/>
        <v>0</v>
      </c>
    </row>
    <row r="58" spans="1:22" x14ac:dyDescent="0.25">
      <c r="A58" s="29" t="str">
        <f>IF(ISBLANK('Team Names'!A57), "", 'Team Names'!A57)</f>
        <v>A73</v>
      </c>
      <c r="B58" s="30" t="str">
        <f>IF(ISBLANK('Team Names'!B57), "", 'Team Names'!B57)</f>
        <v>Rosemont Elementary School-Rosemont STEAM</v>
      </c>
      <c r="C58" s="13"/>
      <c r="D58" s="16"/>
      <c r="E58" s="15"/>
      <c r="F58" s="16"/>
      <c r="G58" s="10" t="str">
        <f t="shared" si="9"/>
        <v>P</v>
      </c>
      <c r="H58" s="13"/>
      <c r="I58" s="16"/>
      <c r="J58" s="15"/>
      <c r="K58" s="16"/>
      <c r="L58" s="18" t="str">
        <f t="shared" si="10"/>
        <v>P</v>
      </c>
      <c r="M58" s="19" t="str">
        <f t="shared" si="11"/>
        <v>P</v>
      </c>
      <c r="N58" s="17" t="str">
        <f t="shared" si="12"/>
        <v>2</v>
      </c>
      <c r="O58" s="17" t="str">
        <f t="shared" si="13"/>
        <v>y</v>
      </c>
      <c r="P58" s="16"/>
      <c r="Q58" s="19" t="str">
        <f t="shared" si="14"/>
        <v>P</v>
      </c>
      <c r="R58" s="20"/>
      <c r="T58" s="34" t="str">
        <f t="shared" si="15"/>
        <v>P</v>
      </c>
      <c r="U58" s="32" t="str">
        <f t="shared" si="16"/>
        <v>2</v>
      </c>
      <c r="V58" s="33">
        <f t="shared" si="17"/>
        <v>0</v>
      </c>
    </row>
    <row r="59" spans="1:22" x14ac:dyDescent="0.25">
      <c r="A59" s="29" t="str">
        <f>IF(ISBLANK('Team Names'!A58), "", 'Team Names'!A58)</f>
        <v>A74</v>
      </c>
      <c r="B59" s="30" t="str">
        <f>IF(ISBLANK('Team Names'!B58), "", 'Team Names'!B58)</f>
        <v>Palm Lake Elementary-Bobcats</v>
      </c>
      <c r="C59" s="13"/>
      <c r="D59" s="16"/>
      <c r="E59" s="15"/>
      <c r="F59" s="16"/>
      <c r="G59" s="10" t="str">
        <f t="shared" si="9"/>
        <v>P</v>
      </c>
      <c r="H59" s="13"/>
      <c r="I59" s="16"/>
      <c r="J59" s="15"/>
      <c r="K59" s="16"/>
      <c r="L59" s="18" t="str">
        <f t="shared" si="10"/>
        <v>P</v>
      </c>
      <c r="M59" s="19" t="str">
        <f t="shared" si="11"/>
        <v>P</v>
      </c>
      <c r="N59" s="17" t="str">
        <f t="shared" si="12"/>
        <v>2</v>
      </c>
      <c r="O59" s="17" t="str">
        <f t="shared" si="13"/>
        <v>y</v>
      </c>
      <c r="P59" s="16"/>
      <c r="Q59" s="19" t="str">
        <f t="shared" si="14"/>
        <v>P</v>
      </c>
      <c r="R59" s="20"/>
      <c r="T59" s="34" t="str">
        <f t="shared" si="15"/>
        <v>P</v>
      </c>
      <c r="U59" s="32" t="str">
        <f t="shared" si="16"/>
        <v>2</v>
      </c>
      <c r="V59" s="33">
        <f t="shared" si="17"/>
        <v>0</v>
      </c>
    </row>
    <row r="60" spans="1:22" x14ac:dyDescent="0.25">
      <c r="A60" s="29" t="str">
        <f>IF(ISBLANK('Team Names'!A59), "", 'Team Names'!A59)</f>
        <v>A76</v>
      </c>
      <c r="B60" s="30" t="str">
        <f>IF(ISBLANK('Team Names'!B59), "", 'Team Names'!B59)</f>
        <v>Rosemont Elementary School-E.C. Eagles</v>
      </c>
      <c r="C60" s="13"/>
      <c r="D60" s="16"/>
      <c r="E60" s="15"/>
      <c r="F60" s="16"/>
      <c r="G60" s="10" t="str">
        <f t="shared" si="9"/>
        <v>P</v>
      </c>
      <c r="H60" s="13"/>
      <c r="I60" s="16"/>
      <c r="J60" s="15"/>
      <c r="K60" s="16"/>
      <c r="L60" s="18" t="str">
        <f t="shared" si="10"/>
        <v>P</v>
      </c>
      <c r="M60" s="19" t="str">
        <f t="shared" si="11"/>
        <v>P</v>
      </c>
      <c r="N60" s="17" t="str">
        <f t="shared" si="12"/>
        <v>2</v>
      </c>
      <c r="O60" s="17" t="str">
        <f t="shared" si="13"/>
        <v>y</v>
      </c>
      <c r="P60" s="16"/>
      <c r="Q60" s="19" t="str">
        <f t="shared" si="14"/>
        <v>P</v>
      </c>
      <c r="R60" s="20"/>
      <c r="T60" s="34" t="str">
        <f t="shared" si="15"/>
        <v>P</v>
      </c>
      <c r="U60" s="32" t="str">
        <f t="shared" si="16"/>
        <v>2</v>
      </c>
      <c r="V60" s="33">
        <f t="shared" si="17"/>
        <v>0</v>
      </c>
    </row>
    <row r="61" spans="1:22" x14ac:dyDescent="0.25">
      <c r="A61" s="29" t="str">
        <f>IF(ISBLANK('Team Names'!A60), "", 'Team Names'!A60)</f>
        <v>A79</v>
      </c>
      <c r="B61" s="30" t="str">
        <f>IF(ISBLANK('Team Names'!B60), "", 'Team Names'!B60)</f>
        <v>Sadler Elementary School</v>
      </c>
      <c r="C61" s="13"/>
      <c r="D61" s="16"/>
      <c r="E61" s="15"/>
      <c r="F61" s="16"/>
      <c r="G61" s="10" t="str">
        <f t="shared" si="9"/>
        <v>P</v>
      </c>
      <c r="H61" s="13"/>
      <c r="I61" s="16"/>
      <c r="J61" s="15"/>
      <c r="K61" s="16"/>
      <c r="L61" s="18" t="str">
        <f t="shared" si="10"/>
        <v>P</v>
      </c>
      <c r="M61" s="19" t="str">
        <f t="shared" si="11"/>
        <v>P</v>
      </c>
      <c r="N61" s="17" t="str">
        <f t="shared" si="12"/>
        <v>2</v>
      </c>
      <c r="O61" s="17" t="str">
        <f t="shared" si="13"/>
        <v>y</v>
      </c>
      <c r="P61" s="16"/>
      <c r="Q61" s="19" t="str">
        <f t="shared" si="14"/>
        <v>P</v>
      </c>
      <c r="R61" s="20"/>
      <c r="T61" s="34" t="str">
        <f t="shared" si="15"/>
        <v>P</v>
      </c>
      <c r="U61" s="32" t="str">
        <f t="shared" si="16"/>
        <v>2</v>
      </c>
      <c r="V61" s="33">
        <f t="shared" si="17"/>
        <v>0</v>
      </c>
    </row>
    <row r="62" spans="1:22" x14ac:dyDescent="0.25">
      <c r="A62" s="29" t="str">
        <f>IF(ISBLANK('Team Names'!A61), "", 'Team Names'!A61)</f>
        <v/>
      </c>
      <c r="B62" s="30" t="str">
        <f>IF(ISBLANK('Team Names'!B61), "", 'Team Names'!B61)</f>
        <v/>
      </c>
      <c r="C62" s="13"/>
      <c r="D62" s="16"/>
      <c r="E62" s="15"/>
      <c r="F62" s="16"/>
      <c r="G62" s="10" t="str">
        <f t="shared" si="9"/>
        <v>P</v>
      </c>
      <c r="H62" s="13"/>
      <c r="I62" s="16"/>
      <c r="J62" s="15"/>
      <c r="K62" s="16"/>
      <c r="L62" s="18" t="str">
        <f t="shared" si="10"/>
        <v>P</v>
      </c>
      <c r="M62" s="19" t="str">
        <f t="shared" si="11"/>
        <v>P</v>
      </c>
      <c r="N62" s="17" t="str">
        <f t="shared" si="12"/>
        <v>2</v>
      </c>
      <c r="O62" s="17" t="str">
        <f t="shared" si="13"/>
        <v>y</v>
      </c>
      <c r="P62" s="16"/>
      <c r="Q62" s="19" t="str">
        <f t="shared" si="14"/>
        <v>P</v>
      </c>
      <c r="R62" s="20"/>
      <c r="T62" s="34" t="str">
        <f t="shared" si="15"/>
        <v>P</v>
      </c>
      <c r="U62" s="32" t="str">
        <f t="shared" si="16"/>
        <v>2</v>
      </c>
      <c r="V62" s="33">
        <f t="shared" si="17"/>
        <v>0</v>
      </c>
    </row>
    <row r="63" spans="1:22" x14ac:dyDescent="0.25">
      <c r="A63" s="29" t="str">
        <f>IF(ISBLANK('Team Names'!A62), "", 'Team Names'!A62)</f>
        <v/>
      </c>
      <c r="B63" s="30" t="str">
        <f>IF(ISBLANK('Team Names'!B62), "", 'Team Names'!B62)</f>
        <v/>
      </c>
      <c r="C63" s="13"/>
      <c r="D63" s="16"/>
      <c r="E63" s="15"/>
      <c r="F63" s="16"/>
      <c r="G63" s="10" t="str">
        <f t="shared" si="9"/>
        <v>P</v>
      </c>
      <c r="H63" s="13"/>
      <c r="I63" s="16"/>
      <c r="J63" s="15"/>
      <c r="K63" s="16"/>
      <c r="L63" s="18" t="str">
        <f t="shared" si="10"/>
        <v>P</v>
      </c>
      <c r="M63" s="19" t="str">
        <f t="shared" si="11"/>
        <v>P</v>
      </c>
      <c r="N63" s="17" t="str">
        <f t="shared" si="12"/>
        <v>2</v>
      </c>
      <c r="O63" s="17" t="str">
        <f t="shared" si="13"/>
        <v>y</v>
      </c>
      <c r="P63" s="16"/>
      <c r="Q63" s="19" t="str">
        <f t="shared" si="14"/>
        <v>P</v>
      </c>
      <c r="R63" s="20"/>
      <c r="T63" s="34" t="str">
        <f t="shared" si="15"/>
        <v>P</v>
      </c>
      <c r="U63" s="32" t="str">
        <f t="shared" si="16"/>
        <v>2</v>
      </c>
      <c r="V63" s="33">
        <f t="shared" si="17"/>
        <v>0</v>
      </c>
    </row>
    <row r="64" spans="1:22" x14ac:dyDescent="0.25">
      <c r="A64" s="29" t="str">
        <f>IF(ISBLANK('Team Names'!A63), "", 'Team Names'!A63)</f>
        <v/>
      </c>
      <c r="B64" s="30" t="str">
        <f>IF(ISBLANK('Team Names'!B63), "", 'Team Names'!B63)</f>
        <v/>
      </c>
      <c r="C64" s="13"/>
      <c r="D64" s="16"/>
      <c r="E64" s="15"/>
      <c r="F64" s="16"/>
      <c r="G64" s="10" t="str">
        <f t="shared" si="9"/>
        <v>P</v>
      </c>
      <c r="H64" s="13"/>
      <c r="I64" s="16"/>
      <c r="J64" s="15"/>
      <c r="K64" s="16"/>
      <c r="L64" s="18" t="str">
        <f t="shared" si="10"/>
        <v>P</v>
      </c>
      <c r="M64" s="19" t="str">
        <f t="shared" si="11"/>
        <v>P</v>
      </c>
      <c r="N64" s="17" t="str">
        <f t="shared" si="12"/>
        <v>2</v>
      </c>
      <c r="O64" s="17" t="str">
        <f t="shared" si="13"/>
        <v>y</v>
      </c>
      <c r="P64" s="16"/>
      <c r="Q64" s="19" t="str">
        <f t="shared" si="14"/>
        <v>P</v>
      </c>
      <c r="R64" s="20"/>
      <c r="T64" s="34" t="str">
        <f t="shared" si="15"/>
        <v>P</v>
      </c>
      <c r="U64" s="32" t="str">
        <f t="shared" si="16"/>
        <v>2</v>
      </c>
      <c r="V64" s="33">
        <f t="shared" si="17"/>
        <v>0</v>
      </c>
    </row>
    <row r="65" spans="1:22" x14ac:dyDescent="0.25">
      <c r="A65" s="29" t="str">
        <f>IF(ISBLANK('Team Names'!A64), "", 'Team Names'!A64)</f>
        <v/>
      </c>
      <c r="B65" s="30" t="str">
        <f>IF(ISBLANK('Team Names'!B64), "", 'Team Names'!B64)</f>
        <v/>
      </c>
      <c r="C65" s="13"/>
      <c r="D65" s="16"/>
      <c r="E65" s="15"/>
      <c r="F65" s="16"/>
      <c r="G65" s="10" t="str">
        <f t="shared" si="9"/>
        <v>P</v>
      </c>
      <c r="H65" s="13"/>
      <c r="I65" s="16"/>
      <c r="J65" s="15"/>
      <c r="K65" s="16"/>
      <c r="L65" s="18" t="str">
        <f t="shared" si="10"/>
        <v>P</v>
      </c>
      <c r="M65" s="19" t="str">
        <f t="shared" si="11"/>
        <v>P</v>
      </c>
      <c r="N65" s="17" t="str">
        <f t="shared" si="12"/>
        <v>2</v>
      </c>
      <c r="O65" s="17" t="str">
        <f t="shared" si="13"/>
        <v>y</v>
      </c>
      <c r="P65" s="16"/>
      <c r="Q65" s="19" t="str">
        <f t="shared" si="14"/>
        <v>P</v>
      </c>
      <c r="R65" s="20"/>
      <c r="T65" s="34" t="str">
        <f t="shared" si="15"/>
        <v>P</v>
      </c>
      <c r="U65" s="32" t="str">
        <f t="shared" si="16"/>
        <v>2</v>
      </c>
      <c r="V65" s="33">
        <f t="shared" si="17"/>
        <v>0</v>
      </c>
    </row>
  </sheetData>
  <sheetProtection sheet="1" objects="1" scenarios="1" sort="0" autoFilter="0"/>
  <autoFilter ref="A4:V4"/>
  <mergeCells count="10">
    <mergeCell ref="T1:V2"/>
    <mergeCell ref="C2:C3"/>
    <mergeCell ref="D2:D3"/>
    <mergeCell ref="H2:H3"/>
    <mergeCell ref="I2:I3"/>
    <mergeCell ref="M1:R2"/>
    <mergeCell ref="C1:G1"/>
    <mergeCell ref="H1:L1"/>
    <mergeCell ref="E2:G2"/>
    <mergeCell ref="J2:L2"/>
  </mergeCells>
  <conditionalFormatting sqref="M1 M3:M1048576">
    <cfRule type="duplicateValues" dxfId="1" priority="2"/>
  </conditionalFormatting>
  <conditionalFormatting sqref="O3:O1048576">
    <cfRule type="containsText" dxfId="0" priority="1" operator="containsText" text="y">
      <formula>NOT(ISERROR(SEARCH("y",O3)))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Names</vt:lpstr>
      <vt:lpstr>Bridge Building</vt:lpstr>
      <vt:lpstr>Egg Drop</vt:lpstr>
      <vt:lpstr>Energy Lab</vt:lpstr>
      <vt:lpstr>Mystery Packaging</vt:lpstr>
      <vt:lpstr>Water Rockets</vt:lpstr>
    </vt:vector>
  </TitlesOfParts>
  <Company>University of Central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McKee</dc:creator>
  <cp:lastModifiedBy>Mike McKee</cp:lastModifiedBy>
  <dcterms:created xsi:type="dcterms:W3CDTF">2015-03-31T17:38:00Z</dcterms:created>
  <dcterms:modified xsi:type="dcterms:W3CDTF">2016-04-30T14:45:39Z</dcterms:modified>
</cp:coreProperties>
</file>